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5440" windowHeight="14130" activeTab="0"/>
  </bookViews>
  <sheets>
    <sheet name="Personale mense" sheetId="1" r:id="rId1"/>
  </sheets>
  <definedNames>
    <definedName name="_xlnm.Print_Area" localSheetId="0">'Personale mense'!$A$1:$K$61</definedName>
    <definedName name="Print_Area_0" localSheetId="0">'Personale mense'!$A$1:$K$61</definedName>
    <definedName name="Print_Area_0_0" localSheetId="0">'Personale mense'!$A$1:$K$61</definedName>
  </definedNames>
  <calcPr fullCalcOnLoad="1"/>
</workbook>
</file>

<file path=xl/sharedStrings.xml><?xml version="1.0" encoding="utf-8"?>
<sst xmlns="http://schemas.openxmlformats.org/spreadsheetml/2006/main" count="87" uniqueCount="63">
  <si>
    <t>Giorni
 di Lavoro</t>
  </si>
  <si>
    <t>Orario
(centesimi)</t>
  </si>
  <si>
    <t>Addetto/a</t>
  </si>
  <si>
    <t>da lunedì a venerdì</t>
  </si>
  <si>
    <t>/</t>
  </si>
  <si>
    <r>
      <rPr>
        <b/>
        <sz val="14"/>
        <rFont val="Arial"/>
        <family val="2"/>
      </rPr>
      <t xml:space="preserve">Asilo Lauben </t>
    </r>
    <r>
      <rPr>
        <sz val="14"/>
        <rFont val="Arial"/>
        <family val="2"/>
      </rPr>
      <t xml:space="preserve">Portici, 84
</t>
    </r>
    <r>
      <rPr>
        <b/>
        <i/>
        <u val="single"/>
        <sz val="12"/>
        <color indexed="56"/>
        <rFont val="Arial"/>
        <family val="2"/>
      </rPr>
      <t>(Dal 07.09.2020 al 16.06.2021)</t>
    </r>
  </si>
  <si>
    <r>
      <rPr>
        <b/>
        <sz val="14"/>
        <rFont val="Arial"/>
        <family val="2"/>
      </rPr>
      <t xml:space="preserve">Cucina Froebel
</t>
    </r>
    <r>
      <rPr>
        <sz val="14"/>
        <rFont val="Arial"/>
        <family val="2"/>
      </rPr>
      <t>Via O. Huber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2A
</t>
    </r>
    <r>
      <rPr>
        <b/>
        <sz val="12"/>
        <color indexed="56"/>
        <rFont val="Arial"/>
        <family val="2"/>
      </rPr>
      <t>(Dal 07.09.2020 al 16.06.2021)</t>
    </r>
  </si>
  <si>
    <t>lunedi' - mercoledi' - 
venerdi'</t>
  </si>
  <si>
    <t>martedi' e giovedi'</t>
  </si>
  <si>
    <t>12,75</t>
  </si>
  <si>
    <t>marted' e giovedi'</t>
  </si>
  <si>
    <r>
      <rPr>
        <b/>
        <sz val="14"/>
        <rFont val="Arial"/>
        <family val="2"/>
      </rPr>
      <t xml:space="preserve">Scuola E. De Amicis
</t>
    </r>
    <r>
      <rPr>
        <sz val="14"/>
        <rFont val="Arial"/>
        <family val="2"/>
      </rPr>
      <t xml:space="preserve">Via Leichter, 1
</t>
    </r>
    <r>
      <rPr>
        <b/>
        <i/>
        <u val="single"/>
        <sz val="12"/>
        <color indexed="56"/>
        <rFont val="Arial"/>
        <family val="2"/>
      </rPr>
      <t xml:space="preserve">(Dal 28.09.2020 al 03.06.2021)
</t>
    </r>
  </si>
  <si>
    <t>martedi' 
________________
giovedi'</t>
  </si>
  <si>
    <r>
      <rPr>
        <b/>
        <sz val="14"/>
        <rFont val="Arial"/>
        <family val="2"/>
      </rPr>
      <t xml:space="preserve">Mensa  nuova scuola
</t>
    </r>
    <r>
      <rPr>
        <sz val="14"/>
        <rFont val="Arial"/>
        <family val="2"/>
      </rPr>
      <t xml:space="preserve">Via Piedimonte 1A </t>
    </r>
    <r>
      <rPr>
        <b/>
        <sz val="14"/>
        <rFont val="Arial"/>
        <family val="2"/>
      </rPr>
      <t xml:space="preserve">Sinigo
</t>
    </r>
    <r>
      <rPr>
        <b/>
        <i/>
        <u val="single"/>
        <sz val="14"/>
        <color indexed="56"/>
        <rFont val="Arial"/>
        <family val="2"/>
      </rPr>
      <t xml:space="preserve">(Dal 15.09.20 al 14.06.2021)
</t>
    </r>
    <r>
      <rPr>
        <b/>
        <i/>
        <u val="single"/>
        <sz val="12"/>
        <color indexed="56"/>
        <rFont val="Arial"/>
        <family val="2"/>
      </rPr>
      <t xml:space="preserve">doposcuola rientro pomeridiano mar 15.06 - e doposcuola ultimo giorno 10.06
Grundschule Sinich fine 03.06
</t>
    </r>
  </si>
  <si>
    <t>lunedì e mercoledi'</t>
  </si>
  <si>
    <t xml:space="preserve">
giovedì</t>
  </si>
  <si>
    <t>martedi'</t>
  </si>
  <si>
    <t>giovedì</t>
  </si>
  <si>
    <t>lunedi' e venerdi'</t>
  </si>
  <si>
    <t>martedi' 
mercoledi'
giovedi'</t>
  </si>
  <si>
    <t>lunedì e venerdì</t>
  </si>
  <si>
    <t>martedì
mercoledi'
giovedì</t>
  </si>
  <si>
    <r>
      <rPr>
        <sz val="10"/>
        <rFont val="Tahoma"/>
        <family val="2"/>
      </rPr>
      <t>martedì
mercoledi'
gioved</t>
    </r>
    <r>
      <rPr>
        <b/>
        <sz val="10"/>
        <rFont val="Tahoma"/>
        <family val="2"/>
      </rPr>
      <t>ì</t>
    </r>
  </si>
  <si>
    <t xml:space="preserve">Da lunedì a venerdì
</t>
  </si>
  <si>
    <t xml:space="preserve">Lunedì e venerdì
</t>
  </si>
  <si>
    <t>martedi' - mercoledi' - 
giovedi'</t>
  </si>
  <si>
    <t>martedi' mercoledi' e giovedi</t>
  </si>
  <si>
    <t>martedi' e mercoledi'</t>
  </si>
  <si>
    <r>
      <rPr>
        <b/>
        <sz val="14"/>
        <rFont val="Arial"/>
        <family val="2"/>
      </rPr>
      <t xml:space="preserve">Scuola Media P. Rosegger
</t>
    </r>
    <r>
      <rPr>
        <sz val="14"/>
        <rFont val="Arial"/>
        <family val="2"/>
      </rPr>
      <t xml:space="preserve">P.za della Rena, 16
</t>
    </r>
    <r>
      <rPr>
        <b/>
        <u val="single"/>
        <sz val="12"/>
        <color indexed="56"/>
        <rFont val="Arial"/>
        <family val="2"/>
      </rPr>
      <t>dal 17.09.2020 al 03.06.21</t>
    </r>
  </si>
  <si>
    <r>
      <rPr>
        <b/>
        <u val="single"/>
        <sz val="10"/>
        <color indexed="8"/>
        <rFont val="Tahoma"/>
        <family val="2"/>
      </rPr>
      <t xml:space="preserve">martedi*
</t>
    </r>
    <r>
      <rPr>
        <b/>
        <u val="single"/>
        <sz val="10"/>
        <color indexed="62"/>
        <rFont val="Tahoma"/>
        <family val="2"/>
      </rPr>
      <t>* dal 13.10.2020 e dal 12.01.21 al 09.03.2021</t>
    </r>
  </si>
  <si>
    <t>R.A.</t>
  </si>
  <si>
    <t>G.A.</t>
  </si>
  <si>
    <t>G.L</t>
  </si>
  <si>
    <t>C.L.E.</t>
  </si>
  <si>
    <t>Z.F.</t>
  </si>
  <si>
    <t>H.R.</t>
  </si>
  <si>
    <t>S.N.J</t>
  </si>
  <si>
    <t>O.A.S.</t>
  </si>
  <si>
    <t>C.A</t>
  </si>
  <si>
    <t>A.M.R.</t>
  </si>
  <si>
    <t>C.M</t>
  </si>
  <si>
    <t>H.E.</t>
  </si>
  <si>
    <t>B.A</t>
  </si>
  <si>
    <t>L.M</t>
  </si>
  <si>
    <t>Jolli</t>
  </si>
  <si>
    <t>F.G.</t>
  </si>
  <si>
    <t>F.T</t>
  </si>
  <si>
    <t>N.J</t>
  </si>
  <si>
    <t>A.F</t>
  </si>
  <si>
    <t>G.S</t>
  </si>
  <si>
    <t>A.N.</t>
  </si>
  <si>
    <t>P.L</t>
  </si>
  <si>
    <t>A.K</t>
  </si>
  <si>
    <t>H.E.N</t>
  </si>
  <si>
    <t>ORE Settimanali</t>
  </si>
  <si>
    <r>
      <t xml:space="preserve">Cucina Nido Maia/M.Canossa
</t>
    </r>
    <r>
      <rPr>
        <b/>
        <sz val="14"/>
        <color indexed="56"/>
        <rFont val="Arial"/>
        <family val="2"/>
      </rPr>
      <t xml:space="preserve">Via Maia 1A
</t>
    </r>
    <r>
      <rPr>
        <b/>
        <i/>
        <u val="single"/>
        <sz val="12"/>
        <color indexed="56"/>
        <rFont val="Arial"/>
        <family val="2"/>
      </rPr>
      <t>(dal 07.09.2020 al 16.06.2021</t>
    </r>
  </si>
  <si>
    <t>Mensa scuola
 F. Deflorian
Via O. Huber, 15
(Dal 28.09.2020 al 04.06.2021)
Deflorian TN fine 02.06
Deflorian TP fine 04.06
Segantini fine 01.06 sez. A+B+E
sez.C+D+1F 03.06.21</t>
  </si>
  <si>
    <r>
      <t>ore
/</t>
    </r>
    <r>
      <rPr>
        <b/>
        <sz val="12"/>
        <color indexed="8"/>
        <rFont val="Calibri"/>
        <family val="2"/>
      </rPr>
      <t>giorno</t>
    </r>
  </si>
  <si>
    <t xml:space="preserve">MENSA G. GALILEI
(TOTI) Via E Toti, 24
(Dall'08.09.2020 al 15.06.2021)
fine Wolkenstein 20.05
fine doposcuola Upad 28.05.21
</t>
  </si>
  <si>
    <t>Livello</t>
  </si>
  <si>
    <t>CCNL</t>
  </si>
  <si>
    <t>Scatti di anzianitá</t>
  </si>
  <si>
    <t>Inquadramento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</si>
</sst>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0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u val="single"/>
      <sz val="11"/>
      <color indexed="30"/>
      <name val="Calibri"/>
      <family val="2"/>
    </font>
    <font>
      <b/>
      <sz val="14"/>
      <color indexed="56"/>
      <name val="Arial"/>
      <family val="2"/>
    </font>
    <font>
      <b/>
      <i/>
      <u val="single"/>
      <sz val="12"/>
      <color indexed="56"/>
      <name val="Arial"/>
      <family val="2"/>
    </font>
    <font>
      <sz val="10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3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0"/>
      <name val="Tahoma"/>
      <family val="2"/>
    </font>
    <font>
      <sz val="14"/>
      <name val="Arial"/>
      <family val="2"/>
    </font>
    <font>
      <b/>
      <sz val="12"/>
      <color indexed="56"/>
      <name val="Arial"/>
      <family val="2"/>
    </font>
    <font>
      <b/>
      <i/>
      <u val="single"/>
      <sz val="14"/>
      <color indexed="56"/>
      <name val="Arial"/>
      <family val="2"/>
    </font>
    <font>
      <u val="single"/>
      <strike/>
      <sz val="13"/>
      <name val="Arial"/>
      <family val="2"/>
    </font>
    <font>
      <u val="single"/>
      <sz val="13"/>
      <name val="Arial"/>
      <family val="2"/>
    </font>
    <font>
      <i/>
      <sz val="13"/>
      <name val="Arial"/>
      <family val="2"/>
    </font>
    <font>
      <b/>
      <sz val="11"/>
      <color indexed="8"/>
      <name val="Tahoma"/>
      <family val="2"/>
    </font>
    <font>
      <sz val="13"/>
      <color indexed="8"/>
      <name val="Arial"/>
      <family val="2"/>
    </font>
    <font>
      <sz val="9"/>
      <name val="Tahoma"/>
      <family val="2"/>
    </font>
    <font>
      <b/>
      <u val="single"/>
      <sz val="12"/>
      <color indexed="56"/>
      <name val="Arial"/>
      <family val="2"/>
    </font>
    <font>
      <b/>
      <u val="single"/>
      <sz val="10"/>
      <color indexed="8"/>
      <name val="Tahoma"/>
      <family val="2"/>
    </font>
    <font>
      <b/>
      <u val="single"/>
      <sz val="10"/>
      <color indexed="62"/>
      <name val="Tahoma"/>
      <family val="2"/>
    </font>
    <font>
      <u val="single"/>
      <sz val="14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1"/>
      <color rgb="FF0563C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Tahoma"/>
      <family val="2"/>
    </font>
    <font>
      <sz val="7"/>
      <color rgb="FF000000"/>
      <name val="Calibri"/>
      <family val="2"/>
    </font>
    <font>
      <b/>
      <sz val="11"/>
      <color rgb="FF000000"/>
      <name val="Tahoma"/>
      <family val="2"/>
    </font>
    <font>
      <u val="single"/>
      <sz val="14"/>
      <color rgb="FF002060"/>
      <name val="Arial"/>
      <family val="2"/>
    </font>
    <font>
      <sz val="13"/>
      <color rgb="FF000000"/>
      <name val="Arial"/>
      <family val="2"/>
    </font>
    <font>
      <sz val="8"/>
      <color rgb="FF000000"/>
      <name val="Calibri"/>
      <family val="2"/>
    </font>
    <font>
      <b/>
      <u val="single"/>
      <sz val="10"/>
      <color rgb="FF00000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/>
    </border>
    <border>
      <left style="dashed"/>
      <right style="dashed"/>
      <top style="dashed"/>
      <bottom/>
    </border>
    <border>
      <left style="dashed"/>
      <right style="thin"/>
      <top style="dashed"/>
      <bottom/>
    </border>
    <border>
      <left style="thin"/>
      <right style="dashed"/>
      <top/>
      <bottom style="dashed"/>
    </border>
    <border>
      <left style="dashed"/>
      <right style="dashed"/>
      <top/>
      <bottom style="dashed"/>
    </border>
    <border>
      <left style="dashed"/>
      <right style="thin"/>
      <top/>
      <bottom style="dashed"/>
    </border>
    <border>
      <left style="thin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 style="thin"/>
      <right/>
      <top/>
      <bottom style="medium"/>
    </border>
    <border>
      <left/>
      <right style="dashed"/>
      <top/>
      <bottom style="medium"/>
    </border>
    <border>
      <left style="dashed"/>
      <right style="dashed"/>
      <top/>
      <bottom style="medium"/>
    </border>
    <border>
      <left style="dashed"/>
      <right/>
      <top/>
      <bottom style="medium"/>
    </border>
    <border>
      <left style="dashed"/>
      <right style="dashed"/>
      <top style="dashed"/>
      <bottom style="thin"/>
    </border>
    <border>
      <left style="dashed"/>
      <right style="dashed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dashed"/>
      <right/>
      <top/>
      <bottom style="dashed"/>
    </border>
    <border>
      <left style="dashed"/>
      <right/>
      <top style="dashed"/>
      <bottom style="dashed"/>
    </border>
    <border>
      <left style="dashed"/>
      <right/>
      <top style="dashed"/>
      <bottom/>
    </border>
    <border>
      <left style="dashed"/>
      <right/>
      <top style="dashed"/>
      <bottom style="medium"/>
    </border>
    <border>
      <left style="dashed"/>
      <right/>
      <top/>
      <bottom/>
    </border>
    <border>
      <left style="thin"/>
      <right style="thin"/>
      <top style="thin"/>
      <bottom/>
    </border>
    <border>
      <left style="thin"/>
      <right style="dashed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0" fillId="0" borderId="0">
      <alignment/>
      <protection/>
    </xf>
    <xf numFmtId="0" fontId="52" fillId="28" borderId="0" applyNumberFormat="0" applyBorder="0" applyAlignment="0" applyProtection="0"/>
    <xf numFmtId="0" fontId="53" fillId="0" borderId="0" applyBorder="0" applyProtection="0">
      <alignment/>
    </xf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49" fontId="6" fillId="33" borderId="10" xfId="0" applyNumberFormat="1" applyFont="1" applyFill="1" applyBorder="1" applyAlignment="1">
      <alignment horizontal="left" vertical="top" wrapText="1"/>
    </xf>
    <xf numFmtId="2" fontId="6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 wrapText="1"/>
    </xf>
    <xf numFmtId="49" fontId="10" fillId="35" borderId="10" xfId="45" applyNumberFormat="1" applyFont="1" applyFill="1" applyBorder="1" applyAlignment="1">
      <alignment horizontal="center" vertical="center" wrapText="1"/>
      <protection/>
    </xf>
    <xf numFmtId="2" fontId="63" fillId="35" borderId="11" xfId="0" applyNumberFormat="1" applyFont="1" applyFill="1" applyBorder="1" applyAlignment="1">
      <alignment horizontal="center" vertical="center"/>
    </xf>
    <xf numFmtId="2" fontId="12" fillId="35" borderId="11" xfId="45" applyNumberFormat="1" applyFont="1" applyFill="1" applyBorder="1" applyAlignment="1">
      <alignment horizontal="center" vertical="center"/>
      <protection/>
    </xf>
    <xf numFmtId="2" fontId="13" fillId="35" borderId="11" xfId="0" applyNumberFormat="1" applyFont="1" applyFill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2" fillId="36" borderId="13" xfId="0" applyNumberFormat="1" applyFont="1" applyFill="1" applyBorder="1" applyAlignment="1">
      <alignment horizontal="center" vertical="center" wrapText="1"/>
    </xf>
    <xf numFmtId="49" fontId="10" fillId="36" borderId="10" xfId="45" applyNumberFormat="1" applyFont="1" applyFill="1" applyBorder="1" applyAlignment="1">
      <alignment horizontal="left" vertical="top" wrapText="1"/>
      <protection/>
    </xf>
    <xf numFmtId="2" fontId="63" fillId="36" borderId="11" xfId="0" applyNumberFormat="1" applyFont="1" applyFill="1" applyBorder="1" applyAlignment="1">
      <alignment horizontal="center" vertical="center"/>
    </xf>
    <xf numFmtId="2" fontId="12" fillId="36" borderId="13" xfId="45" applyNumberFormat="1" applyFont="1" applyFill="1" applyBorder="1" applyAlignment="1">
      <alignment horizontal="center" vertical="center"/>
      <protection/>
    </xf>
    <xf numFmtId="2" fontId="16" fillId="36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 wrapText="1"/>
    </xf>
    <xf numFmtId="2" fontId="12" fillId="35" borderId="13" xfId="45" applyNumberFormat="1" applyFont="1" applyFill="1" applyBorder="1" applyAlignment="1">
      <alignment horizontal="center" vertical="center"/>
      <protection/>
    </xf>
    <xf numFmtId="2" fontId="13" fillId="35" borderId="11" xfId="45" applyNumberFormat="1" applyFont="1" applyFill="1" applyBorder="1" applyAlignment="1">
      <alignment horizontal="center" vertical="center"/>
      <protection/>
    </xf>
    <xf numFmtId="49" fontId="14" fillId="35" borderId="13" xfId="0" applyNumberFormat="1" applyFont="1" applyFill="1" applyBorder="1" applyAlignment="1">
      <alignment horizontal="center" vertical="center" wrapText="1"/>
    </xf>
    <xf numFmtId="49" fontId="2" fillId="36" borderId="14" xfId="0" applyNumberFormat="1" applyFont="1" applyFill="1" applyBorder="1" applyAlignment="1">
      <alignment horizontal="center" vertical="center" wrapText="1"/>
    </xf>
    <xf numFmtId="49" fontId="10" fillId="36" borderId="15" xfId="45" applyNumberFormat="1" applyFont="1" applyFill="1" applyBorder="1" applyAlignment="1">
      <alignment horizontal="left" vertical="top" wrapText="1"/>
      <protection/>
    </xf>
    <xf numFmtId="2" fontId="12" fillId="36" borderId="14" xfId="45" applyNumberFormat="1" applyFont="1" applyFill="1" applyBorder="1" applyAlignment="1">
      <alignment horizontal="center" vertical="center"/>
      <protection/>
    </xf>
    <xf numFmtId="2" fontId="12" fillId="36" borderId="11" xfId="45" applyNumberFormat="1" applyFont="1" applyFill="1" applyBorder="1" applyAlignment="1">
      <alignment horizontal="center" vertical="center"/>
      <protection/>
    </xf>
    <xf numFmtId="2" fontId="13" fillId="36" borderId="11" xfId="45" applyNumberFormat="1" applyFont="1" applyFill="1" applyBorder="1" applyAlignment="1">
      <alignment horizontal="center" vertical="center"/>
      <protection/>
    </xf>
    <xf numFmtId="49" fontId="14" fillId="36" borderId="16" xfId="0" applyNumberFormat="1" applyFont="1" applyFill="1" applyBorder="1" applyAlignment="1">
      <alignment horizontal="center" vertical="center" wrapText="1"/>
    </xf>
    <xf numFmtId="19" fontId="12" fillId="35" borderId="17" xfId="45" applyNumberFormat="1" applyFont="1" applyFill="1" applyBorder="1" applyAlignment="1">
      <alignment horizontal="center" vertical="center" wrapText="1"/>
      <protection/>
    </xf>
    <xf numFmtId="2" fontId="13" fillId="35" borderId="11" xfId="45" applyNumberFormat="1" applyFont="1" applyFill="1" applyBorder="1" applyAlignment="1">
      <alignment horizontal="center" vertical="center" wrapText="1"/>
      <protection/>
    </xf>
    <xf numFmtId="49" fontId="2" fillId="36" borderId="18" xfId="0" applyNumberFormat="1" applyFont="1" applyFill="1" applyBorder="1" applyAlignment="1">
      <alignment horizontal="center" vertical="center" wrapText="1"/>
    </xf>
    <xf numFmtId="49" fontId="10" fillId="36" borderId="19" xfId="45" applyNumberFormat="1" applyFont="1" applyFill="1" applyBorder="1" applyAlignment="1">
      <alignment horizontal="left" vertical="top" wrapText="1"/>
      <protection/>
    </xf>
    <xf numFmtId="19" fontId="12" fillId="36" borderId="20" xfId="45" applyNumberFormat="1" applyFont="1" applyFill="1" applyBorder="1" applyAlignment="1">
      <alignment horizontal="center" vertical="center" wrapText="1"/>
      <protection/>
    </xf>
    <xf numFmtId="2" fontId="13" fillId="36" borderId="21" xfId="45" applyNumberFormat="1" applyFont="1" applyFill="1" applyBorder="1" applyAlignment="1">
      <alignment horizontal="center" vertical="center" wrapText="1"/>
      <protection/>
    </xf>
    <xf numFmtId="49" fontId="14" fillId="36" borderId="19" xfId="0" applyNumberFormat="1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49" fontId="10" fillId="35" borderId="23" xfId="45" applyNumberFormat="1" applyFont="1" applyFill="1" applyBorder="1" applyAlignment="1">
      <alignment horizontal="left" vertical="top" wrapText="1"/>
      <protection/>
    </xf>
    <xf numFmtId="2" fontId="12" fillId="35" borderId="24" xfId="45" applyNumberFormat="1" applyFont="1" applyFill="1" applyBorder="1" applyAlignment="1">
      <alignment horizontal="center" vertical="center"/>
      <protection/>
    </xf>
    <xf numFmtId="2" fontId="13" fillId="35" borderId="24" xfId="45" applyNumberFormat="1" applyFont="1" applyFill="1" applyBorder="1" applyAlignment="1">
      <alignment horizontal="center" vertical="center"/>
      <protection/>
    </xf>
    <xf numFmtId="49" fontId="14" fillId="35" borderId="24" xfId="0" applyNumberFormat="1" applyFont="1" applyFill="1" applyBorder="1" applyAlignment="1">
      <alignment horizontal="center" vertical="center" wrapText="1"/>
    </xf>
    <xf numFmtId="49" fontId="10" fillId="35" borderId="25" xfId="45" applyNumberFormat="1" applyFont="1" applyFill="1" applyBorder="1" applyAlignment="1">
      <alignment horizontal="left" vertical="top" wrapText="1"/>
      <protection/>
    </xf>
    <xf numFmtId="2" fontId="12" fillId="35" borderId="26" xfId="45" applyNumberFormat="1" applyFont="1" applyFill="1" applyBorder="1" applyAlignment="1">
      <alignment horizontal="center" vertical="center"/>
      <protection/>
    </xf>
    <xf numFmtId="2" fontId="13" fillId="35" borderId="26" xfId="45" applyNumberFormat="1" applyFont="1" applyFill="1" applyBorder="1" applyAlignment="1">
      <alignment horizontal="center" vertical="center"/>
      <protection/>
    </xf>
    <xf numFmtId="0" fontId="0" fillId="0" borderId="27" xfId="0" applyFont="1" applyBorder="1" applyAlignment="1">
      <alignment horizontal="center" vertical="center"/>
    </xf>
    <xf numFmtId="0" fontId="10" fillId="0" borderId="25" xfId="45" applyFont="1" applyBorder="1" applyAlignment="1">
      <alignment horizontal="left" vertical="top" wrapText="1"/>
      <protection/>
    </xf>
    <xf numFmtId="2" fontId="12" fillId="35" borderId="26" xfId="45" applyNumberFormat="1" applyFont="1" applyFill="1" applyBorder="1" applyAlignment="1">
      <alignment horizontal="center" vertical="center" wrapText="1"/>
      <protection/>
    </xf>
    <xf numFmtId="49" fontId="14" fillId="35" borderId="26" xfId="0" applyNumberFormat="1" applyFont="1" applyFill="1" applyBorder="1" applyAlignment="1">
      <alignment horizontal="center" vertical="center" wrapText="1"/>
    </xf>
    <xf numFmtId="49" fontId="14" fillId="35" borderId="26" xfId="0" applyNumberFormat="1" applyFont="1" applyFill="1" applyBorder="1" applyAlignment="1">
      <alignment horizontal="center" vertical="center"/>
    </xf>
    <xf numFmtId="49" fontId="10" fillId="35" borderId="28" xfId="45" applyNumberFormat="1" applyFont="1" applyFill="1" applyBorder="1" applyAlignment="1">
      <alignment horizontal="left" vertical="top" wrapText="1"/>
      <protection/>
    </xf>
    <xf numFmtId="2" fontId="12" fillId="35" borderId="29" xfId="45" applyNumberFormat="1" applyFont="1" applyFill="1" applyBorder="1" applyAlignment="1">
      <alignment horizontal="center" vertical="center" wrapText="1"/>
      <protection/>
    </xf>
    <xf numFmtId="2" fontId="13" fillId="35" borderId="29" xfId="45" applyNumberFormat="1" applyFont="1" applyFill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64" fillId="36" borderId="10" xfId="0" applyFont="1" applyFill="1" applyBorder="1" applyAlignment="1">
      <alignment wrapText="1"/>
    </xf>
    <xf numFmtId="49" fontId="10" fillId="36" borderId="22" xfId="45" applyNumberFormat="1" applyFont="1" applyFill="1" applyBorder="1" applyAlignment="1">
      <alignment horizontal="left" vertical="top" wrapText="1"/>
      <protection/>
    </xf>
    <xf numFmtId="2" fontId="12" fillId="36" borderId="22" xfId="45" applyNumberFormat="1" applyFont="1" applyFill="1" applyBorder="1" applyAlignment="1">
      <alignment horizontal="center" vertical="center" wrapText="1"/>
      <protection/>
    </xf>
    <xf numFmtId="2" fontId="13" fillId="36" borderId="22" xfId="45" applyNumberFormat="1" applyFont="1" applyFill="1" applyBorder="1" applyAlignment="1">
      <alignment horizontal="center" vertical="center"/>
      <protection/>
    </xf>
    <xf numFmtId="49" fontId="14" fillId="36" borderId="22" xfId="0" applyNumberFormat="1" applyFont="1" applyFill="1" applyBorder="1" applyAlignment="1">
      <alignment horizontal="center" vertical="center" wrapText="1"/>
    </xf>
    <xf numFmtId="2" fontId="12" fillId="35" borderId="31" xfId="45" applyNumberFormat="1" applyFont="1" applyFill="1" applyBorder="1" applyAlignment="1">
      <alignment horizontal="center" vertical="center" wrapText="1"/>
      <protection/>
    </xf>
    <xf numFmtId="2" fontId="12" fillId="35" borderId="32" xfId="45" applyNumberFormat="1" applyFont="1" applyFill="1" applyBorder="1" applyAlignment="1">
      <alignment horizontal="center" vertical="center" wrapText="1"/>
      <protection/>
    </xf>
    <xf numFmtId="2" fontId="13" fillId="35" borderId="32" xfId="45" applyNumberFormat="1" applyFont="1" applyFill="1" applyBorder="1" applyAlignment="1">
      <alignment horizontal="center" vertical="center" wrapText="1"/>
      <protection/>
    </xf>
    <xf numFmtId="49" fontId="21" fillId="35" borderId="32" xfId="0" applyNumberFormat="1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2" fontId="12" fillId="35" borderId="25" xfId="45" applyNumberFormat="1" applyFont="1" applyFill="1" applyBorder="1" applyAlignment="1">
      <alignment horizontal="center" vertical="center" wrapText="1"/>
      <protection/>
    </xf>
    <xf numFmtId="2" fontId="13" fillId="35" borderId="26" xfId="45" applyNumberFormat="1" applyFont="1" applyFill="1" applyBorder="1" applyAlignment="1">
      <alignment horizontal="center" vertical="center" wrapText="1"/>
      <protection/>
    </xf>
    <xf numFmtId="49" fontId="22" fillId="35" borderId="26" xfId="0" applyNumberFormat="1" applyFont="1" applyFill="1" applyBorder="1" applyAlignment="1">
      <alignment horizontal="center" vertical="center"/>
    </xf>
    <xf numFmtId="2" fontId="12" fillId="35" borderId="25" xfId="45" applyNumberFormat="1" applyFont="1" applyFill="1" applyBorder="1" applyAlignment="1">
      <alignment horizontal="center" vertical="center"/>
      <protection/>
    </xf>
    <xf numFmtId="2" fontId="12" fillId="35" borderId="34" xfId="45" applyNumberFormat="1" applyFont="1" applyFill="1" applyBorder="1" applyAlignment="1">
      <alignment horizontal="center" vertical="center"/>
      <protection/>
    </xf>
    <xf numFmtId="2" fontId="12" fillId="35" borderId="35" xfId="45" applyNumberFormat="1" applyFont="1" applyFill="1" applyBorder="1" applyAlignment="1">
      <alignment horizontal="center" vertical="center"/>
      <protection/>
    </xf>
    <xf numFmtId="2" fontId="13" fillId="35" borderId="35" xfId="45" applyNumberFormat="1" applyFont="1" applyFill="1" applyBorder="1" applyAlignment="1">
      <alignment horizontal="center" vertical="center"/>
      <protection/>
    </xf>
    <xf numFmtId="49" fontId="22" fillId="35" borderId="35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49" fontId="2" fillId="36" borderId="37" xfId="0" applyNumberFormat="1" applyFont="1" applyFill="1" applyBorder="1" applyAlignment="1">
      <alignment horizontal="center" vertical="center" wrapText="1"/>
    </xf>
    <xf numFmtId="49" fontId="10" fillId="36" borderId="19" xfId="45" applyNumberFormat="1" applyFont="1" applyFill="1" applyBorder="1" applyAlignment="1">
      <alignment horizontal="center" vertical="center"/>
      <protection/>
    </xf>
    <xf numFmtId="2" fontId="12" fillId="36" borderId="38" xfId="45" applyNumberFormat="1" applyFont="1" applyFill="1" applyBorder="1" applyAlignment="1">
      <alignment horizontal="center" vertical="center"/>
      <protection/>
    </xf>
    <xf numFmtId="2" fontId="12" fillId="36" borderId="39" xfId="45" applyNumberFormat="1" applyFont="1" applyFill="1" applyBorder="1" applyAlignment="1">
      <alignment horizontal="center" vertical="center"/>
      <protection/>
    </xf>
    <xf numFmtId="2" fontId="13" fillId="36" borderId="39" xfId="45" applyNumberFormat="1" applyFont="1" applyFill="1" applyBorder="1" applyAlignment="1">
      <alignment horizontal="center" vertical="center"/>
      <protection/>
    </xf>
    <xf numFmtId="49" fontId="22" fillId="36" borderId="39" xfId="0" applyNumberFormat="1" applyFont="1" applyFill="1" applyBorder="1" applyAlignment="1">
      <alignment horizontal="center" vertical="center"/>
    </xf>
    <xf numFmtId="0" fontId="0" fillId="36" borderId="40" xfId="0" applyFill="1" applyBorder="1" applyAlignment="1">
      <alignment horizontal="center" vertical="center"/>
    </xf>
    <xf numFmtId="2" fontId="12" fillId="35" borderId="32" xfId="45" applyNumberFormat="1" applyFont="1" applyFill="1" applyBorder="1" applyAlignment="1">
      <alignment horizontal="center" vertical="center"/>
      <protection/>
    </xf>
    <xf numFmtId="2" fontId="13" fillId="35" borderId="32" xfId="45" applyNumberFormat="1" applyFont="1" applyFill="1" applyBorder="1" applyAlignment="1">
      <alignment horizontal="center" vertical="center"/>
      <protection/>
    </xf>
    <xf numFmtId="49" fontId="22" fillId="35" borderId="32" xfId="0" applyNumberFormat="1" applyFont="1" applyFill="1" applyBorder="1" applyAlignment="1">
      <alignment horizontal="center" vertical="center" wrapText="1"/>
    </xf>
    <xf numFmtId="49" fontId="22" fillId="35" borderId="26" xfId="0" applyNumberFormat="1" applyFont="1" applyFill="1" applyBorder="1" applyAlignment="1">
      <alignment horizontal="center" vertical="center" wrapText="1"/>
    </xf>
    <xf numFmtId="49" fontId="10" fillId="35" borderId="26" xfId="45" applyNumberFormat="1" applyFont="1" applyFill="1" applyBorder="1" applyAlignment="1">
      <alignment horizontal="center" vertical="center" wrapText="1"/>
      <protection/>
    </xf>
    <xf numFmtId="49" fontId="23" fillId="35" borderId="26" xfId="0" applyNumberFormat="1" applyFont="1" applyFill="1" applyBorder="1" applyAlignment="1">
      <alignment horizontal="center" vertical="center" wrapText="1"/>
    </xf>
    <xf numFmtId="49" fontId="10" fillId="35" borderId="41" xfId="45" applyNumberFormat="1" applyFont="1" applyFill="1" applyBorder="1" applyAlignment="1">
      <alignment horizontal="center" vertical="center" wrapText="1"/>
      <protection/>
    </xf>
    <xf numFmtId="2" fontId="22" fillId="35" borderId="26" xfId="45" applyNumberFormat="1" applyFont="1" applyFill="1" applyBorder="1" applyAlignment="1">
      <alignment horizontal="center" vertical="center" wrapText="1"/>
      <protection/>
    </xf>
    <xf numFmtId="49" fontId="10" fillId="35" borderId="42" xfId="45" applyNumberFormat="1" applyFont="1" applyFill="1" applyBorder="1" applyAlignment="1">
      <alignment horizontal="center" vertical="center"/>
      <protection/>
    </xf>
    <xf numFmtId="49" fontId="10" fillId="35" borderId="39" xfId="45" applyNumberFormat="1" applyFont="1" applyFill="1" applyBorder="1" applyAlignment="1">
      <alignment horizontal="center" vertical="center"/>
      <protection/>
    </xf>
    <xf numFmtId="2" fontId="12" fillId="35" borderId="35" xfId="45" applyNumberFormat="1" applyFont="1" applyFill="1" applyBorder="1" applyAlignment="1">
      <alignment horizontal="center" vertical="center" wrapText="1"/>
      <protection/>
    </xf>
    <xf numFmtId="49" fontId="22" fillId="35" borderId="35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vertical="top" wrapText="1"/>
    </xf>
    <xf numFmtId="2" fontId="12" fillId="36" borderId="19" xfId="45" applyNumberFormat="1" applyFont="1" applyFill="1" applyBorder="1" applyAlignment="1">
      <alignment horizontal="center" vertical="center" wrapText="1"/>
      <protection/>
    </xf>
    <xf numFmtId="2" fontId="12" fillId="36" borderId="19" xfId="45" applyNumberFormat="1" applyFont="1" applyFill="1" applyBorder="1" applyAlignment="1">
      <alignment horizontal="center" vertical="center"/>
      <protection/>
    </xf>
    <xf numFmtId="2" fontId="17" fillId="36" borderId="19" xfId="45" applyNumberFormat="1" applyFont="1" applyFill="1" applyBorder="1" applyAlignment="1">
      <alignment horizontal="center" vertical="center"/>
      <protection/>
    </xf>
    <xf numFmtId="49" fontId="22" fillId="36" borderId="19" xfId="0" applyNumberFormat="1" applyFont="1" applyFill="1" applyBorder="1" applyAlignment="1">
      <alignment horizontal="center" vertical="center" wrapText="1"/>
    </xf>
    <xf numFmtId="49" fontId="10" fillId="35" borderId="43" xfId="45" applyNumberFormat="1" applyFont="1" applyFill="1" applyBorder="1" applyAlignment="1">
      <alignment horizontal="left" vertical="top" wrapText="1"/>
      <protection/>
    </xf>
    <xf numFmtId="2" fontId="63" fillId="35" borderId="44" xfId="45" applyNumberFormat="1" applyFont="1" applyFill="1" applyBorder="1" applyAlignment="1">
      <alignment horizontal="center" vertical="center"/>
      <protection/>
    </xf>
    <xf numFmtId="2" fontId="63" fillId="35" borderId="45" xfId="45" applyNumberFormat="1" applyFont="1" applyFill="1" applyBorder="1" applyAlignment="1">
      <alignment horizontal="center" vertical="center"/>
      <protection/>
    </xf>
    <xf numFmtId="2" fontId="65" fillId="35" borderId="45" xfId="0" applyNumberFormat="1" applyFont="1" applyFill="1" applyBorder="1" applyAlignment="1">
      <alignment horizontal="center" vertical="center"/>
    </xf>
    <xf numFmtId="2" fontId="12" fillId="35" borderId="45" xfId="0" applyNumberFormat="1" applyFont="1" applyFill="1" applyBorder="1" applyAlignment="1">
      <alignment horizontal="center" vertical="center" wrapText="1"/>
    </xf>
    <xf numFmtId="2" fontId="13" fillId="35" borderId="45" xfId="0" applyNumberFormat="1" applyFont="1" applyFill="1" applyBorder="1" applyAlignment="1">
      <alignment horizontal="center" vertical="center"/>
    </xf>
    <xf numFmtId="49" fontId="10" fillId="35" borderId="46" xfId="45" applyNumberFormat="1" applyFont="1" applyFill="1" applyBorder="1" applyAlignment="1">
      <alignment horizontal="left" vertical="top" wrapText="1"/>
      <protection/>
    </xf>
    <xf numFmtId="2" fontId="12" fillId="35" borderId="45" xfId="45" applyNumberFormat="1" applyFont="1" applyFill="1" applyBorder="1" applyAlignment="1">
      <alignment horizontal="center" vertical="center"/>
      <protection/>
    </xf>
    <xf numFmtId="2" fontId="17" fillId="35" borderId="45" xfId="45" applyNumberFormat="1" applyFont="1" applyFill="1" applyBorder="1" applyAlignment="1">
      <alignment horizontal="center" vertical="center"/>
      <protection/>
    </xf>
    <xf numFmtId="2" fontId="12" fillId="35" borderId="44" xfId="45" applyNumberFormat="1" applyFont="1" applyFill="1" applyBorder="1" applyAlignment="1">
      <alignment horizontal="center" vertical="center"/>
      <protection/>
    </xf>
    <xf numFmtId="2" fontId="17" fillId="35" borderId="47" xfId="45" applyNumberFormat="1" applyFont="1" applyFill="1" applyBorder="1" applyAlignment="1">
      <alignment horizontal="center" vertical="center"/>
      <protection/>
    </xf>
    <xf numFmtId="0" fontId="0" fillId="0" borderId="48" xfId="0" applyFont="1" applyBorder="1" applyAlignment="1">
      <alignment horizontal="center" vertical="center"/>
    </xf>
    <xf numFmtId="49" fontId="10" fillId="35" borderId="44" xfId="45" applyNumberFormat="1" applyFont="1" applyFill="1" applyBorder="1" applyAlignment="1">
      <alignment horizontal="center" vertical="center" wrapText="1"/>
      <protection/>
    </xf>
    <xf numFmtId="2" fontId="17" fillId="35" borderId="44" xfId="45" applyNumberFormat="1" applyFont="1" applyFill="1" applyBorder="1" applyAlignment="1">
      <alignment horizontal="center" vertical="center"/>
      <protection/>
    </xf>
    <xf numFmtId="2" fontId="65" fillId="35" borderId="44" xfId="0" applyNumberFormat="1" applyFont="1" applyFill="1" applyBorder="1" applyAlignment="1">
      <alignment horizontal="center" vertical="center"/>
    </xf>
    <xf numFmtId="49" fontId="10" fillId="35" borderId="45" xfId="45" applyNumberFormat="1" applyFont="1" applyFill="1" applyBorder="1" applyAlignment="1">
      <alignment horizontal="left" vertical="top" wrapText="1"/>
      <protection/>
    </xf>
    <xf numFmtId="2" fontId="5" fillId="35" borderId="44" xfId="0" applyNumberFormat="1" applyFont="1" applyFill="1" applyBorder="1" applyAlignment="1">
      <alignment horizontal="center" vertical="center"/>
    </xf>
    <xf numFmtId="2" fontId="5" fillId="35" borderId="44" xfId="0" applyNumberFormat="1" applyFont="1" applyFill="1" applyBorder="1" applyAlignment="1">
      <alignment horizontal="center" vertical="center" wrapText="1"/>
    </xf>
    <xf numFmtId="2" fontId="65" fillId="35" borderId="45" xfId="0" applyNumberFormat="1" applyFont="1" applyFill="1" applyBorder="1" applyAlignment="1">
      <alignment horizontal="center" vertical="center" wrapText="1"/>
    </xf>
    <xf numFmtId="2" fontId="5" fillId="35" borderId="45" xfId="0" applyNumberFormat="1" applyFont="1" applyFill="1" applyBorder="1" applyAlignment="1">
      <alignment horizontal="center" vertical="center"/>
    </xf>
    <xf numFmtId="49" fontId="26" fillId="35" borderId="18" xfId="45" applyNumberFormat="1" applyFont="1" applyFill="1" applyBorder="1" applyAlignment="1">
      <alignment horizontal="center" vertical="center" wrapText="1"/>
      <protection/>
    </xf>
    <xf numFmtId="2" fontId="5" fillId="35" borderId="18" xfId="45" applyNumberFormat="1" applyFont="1" applyFill="1" applyBorder="1" applyAlignment="1">
      <alignment horizontal="center" vertical="center"/>
      <protection/>
    </xf>
    <xf numFmtId="2" fontId="13" fillId="35" borderId="18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 wrapText="1"/>
    </xf>
    <xf numFmtId="49" fontId="26" fillId="36" borderId="11" xfId="45" applyNumberFormat="1" applyFont="1" applyFill="1" applyBorder="1" applyAlignment="1">
      <alignment horizontal="center" vertical="center" wrapText="1"/>
      <protection/>
    </xf>
    <xf numFmtId="19" fontId="0" fillId="36" borderId="11" xfId="0" applyNumberFormat="1" applyFont="1" applyFill="1" applyBorder="1" applyAlignment="1">
      <alignment horizontal="center" vertical="center"/>
    </xf>
    <xf numFmtId="19" fontId="5" fillId="36" borderId="11" xfId="45" applyNumberFormat="1" applyFont="1" applyFill="1" applyBorder="1" applyAlignment="1">
      <alignment horizontal="center" vertical="center"/>
      <protection/>
    </xf>
    <xf numFmtId="49" fontId="66" fillId="36" borderId="11" xfId="47" applyNumberFormat="1" applyFont="1" applyFill="1" applyBorder="1" applyAlignment="1" applyProtection="1">
      <alignment horizontal="center" vertical="center" wrapText="1"/>
      <protection/>
    </xf>
    <xf numFmtId="49" fontId="10" fillId="36" borderId="22" xfId="45" applyNumberFormat="1" applyFont="1" applyFill="1" applyBorder="1" applyAlignment="1">
      <alignment horizontal="center" vertical="center"/>
      <protection/>
    </xf>
    <xf numFmtId="19" fontId="5" fillId="36" borderId="22" xfId="45" applyNumberFormat="1" applyFont="1" applyFill="1" applyBorder="1" applyAlignment="1">
      <alignment horizontal="center" vertical="center"/>
      <protection/>
    </xf>
    <xf numFmtId="2" fontId="17" fillId="36" borderId="22" xfId="45" applyNumberFormat="1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2" fontId="0" fillId="0" borderId="36" xfId="0" applyNumberFormat="1" applyFont="1" applyBorder="1" applyAlignment="1">
      <alignment horizontal="center" vertical="center"/>
    </xf>
    <xf numFmtId="2" fontId="12" fillId="37" borderId="14" xfId="45" applyNumberFormat="1" applyFont="1" applyFill="1" applyBorder="1" applyAlignment="1">
      <alignment horizontal="center" vertical="center"/>
      <protection/>
    </xf>
    <xf numFmtId="2" fontId="12" fillId="37" borderId="18" xfId="45" applyNumberFormat="1" applyFont="1" applyFill="1" applyBorder="1" applyAlignment="1">
      <alignment horizontal="center" vertical="center"/>
      <protection/>
    </xf>
    <xf numFmtId="2" fontId="0" fillId="38" borderId="30" xfId="0" applyNumberFormat="1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0" fillId="36" borderId="45" xfId="0" applyFont="1" applyFill="1" applyBorder="1" applyAlignment="1">
      <alignment horizontal="center" vertical="center"/>
    </xf>
    <xf numFmtId="2" fontId="6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14" fillId="36" borderId="18" xfId="0" applyNumberFormat="1" applyFont="1" applyFill="1" applyBorder="1" applyAlignment="1">
      <alignment horizontal="center" vertical="center"/>
    </xf>
    <xf numFmtId="49" fontId="14" fillId="35" borderId="18" xfId="0" applyNumberFormat="1" applyFont="1" applyFill="1" applyBorder="1" applyAlignment="1">
      <alignment horizontal="center" vertical="center" wrapText="1"/>
    </xf>
    <xf numFmtId="49" fontId="14" fillId="35" borderId="18" xfId="0" applyNumberFormat="1" applyFont="1" applyFill="1" applyBorder="1" applyAlignment="1">
      <alignment horizontal="center" vertical="center"/>
    </xf>
    <xf numFmtId="49" fontId="14" fillId="36" borderId="0" xfId="0" applyNumberFormat="1" applyFont="1" applyFill="1" applyBorder="1" applyAlignment="1">
      <alignment horizontal="center" vertical="center"/>
    </xf>
    <xf numFmtId="49" fontId="14" fillId="35" borderId="49" xfId="0" applyNumberFormat="1" applyFont="1" applyFill="1" applyBorder="1" applyAlignment="1">
      <alignment horizontal="center" vertical="center" wrapText="1"/>
    </xf>
    <xf numFmtId="49" fontId="14" fillId="35" borderId="50" xfId="0" applyNumberFormat="1" applyFont="1" applyFill="1" applyBorder="1" applyAlignment="1">
      <alignment horizontal="center" vertical="center" wrapText="1"/>
    </xf>
    <xf numFmtId="49" fontId="14" fillId="35" borderId="50" xfId="0" applyNumberFormat="1" applyFont="1" applyFill="1" applyBorder="1" applyAlignment="1">
      <alignment horizontal="center" vertical="center"/>
    </xf>
    <xf numFmtId="49" fontId="14" fillId="35" borderId="51" xfId="0" applyNumberFormat="1" applyFont="1" applyFill="1" applyBorder="1" applyAlignment="1">
      <alignment horizontal="center" vertical="center" wrapText="1"/>
    </xf>
    <xf numFmtId="49" fontId="21" fillId="35" borderId="49" xfId="0" applyNumberFormat="1" applyFont="1" applyFill="1" applyBorder="1" applyAlignment="1">
      <alignment horizontal="center" vertical="center" wrapText="1"/>
    </xf>
    <xf numFmtId="49" fontId="22" fillId="35" borderId="50" xfId="0" applyNumberFormat="1" applyFont="1" applyFill="1" applyBorder="1" applyAlignment="1">
      <alignment horizontal="center" vertical="center"/>
    </xf>
    <xf numFmtId="49" fontId="22" fillId="35" borderId="52" xfId="0" applyNumberFormat="1" applyFont="1" applyFill="1" applyBorder="1" applyAlignment="1">
      <alignment horizontal="center" vertical="center"/>
    </xf>
    <xf numFmtId="49" fontId="22" fillId="36" borderId="40" xfId="0" applyNumberFormat="1" applyFont="1" applyFill="1" applyBorder="1" applyAlignment="1">
      <alignment horizontal="center" vertical="center"/>
    </xf>
    <xf numFmtId="49" fontId="22" fillId="35" borderId="53" xfId="0" applyNumberFormat="1" applyFont="1" applyFill="1" applyBorder="1" applyAlignment="1">
      <alignment horizontal="center" vertical="center" wrapText="1"/>
    </xf>
    <xf numFmtId="49" fontId="22" fillId="35" borderId="51" xfId="0" applyNumberFormat="1" applyFont="1" applyFill="1" applyBorder="1" applyAlignment="1">
      <alignment horizontal="center" vertical="center" wrapText="1"/>
    </xf>
    <xf numFmtId="49" fontId="23" fillId="35" borderId="51" xfId="0" applyNumberFormat="1" applyFont="1" applyFill="1" applyBorder="1" applyAlignment="1">
      <alignment horizontal="center" vertical="center" wrapText="1"/>
    </xf>
    <xf numFmtId="2" fontId="22" fillId="35" borderId="51" xfId="45" applyNumberFormat="1" applyFont="1" applyFill="1" applyBorder="1" applyAlignment="1">
      <alignment horizontal="center" vertical="center" wrapText="1"/>
      <protection/>
    </xf>
    <xf numFmtId="49" fontId="22" fillId="35" borderId="52" xfId="0" applyNumberFormat="1" applyFont="1" applyFill="1" applyBorder="1" applyAlignment="1">
      <alignment horizontal="center" vertical="center" wrapText="1"/>
    </xf>
    <xf numFmtId="49" fontId="22" fillId="36" borderId="0" xfId="0" applyNumberFormat="1" applyFont="1" applyFill="1" applyBorder="1" applyAlignment="1">
      <alignment horizontal="center" vertical="center" wrapText="1"/>
    </xf>
    <xf numFmtId="49" fontId="67" fillId="39" borderId="44" xfId="0" applyNumberFormat="1" applyFont="1" applyFill="1" applyBorder="1" applyAlignment="1">
      <alignment horizontal="center" vertical="center" wrapText="1"/>
    </xf>
    <xf numFmtId="49" fontId="14" fillId="35" borderId="44" xfId="0" applyNumberFormat="1" applyFont="1" applyFill="1" applyBorder="1" applyAlignment="1">
      <alignment horizontal="center" vertical="center"/>
    </xf>
    <xf numFmtId="49" fontId="14" fillId="0" borderId="45" xfId="0" applyNumberFormat="1" applyFont="1" applyBorder="1" applyAlignment="1">
      <alignment horizontal="center" vertical="center"/>
    </xf>
    <xf numFmtId="49" fontId="14" fillId="35" borderId="45" xfId="0" applyNumberFormat="1" applyFont="1" applyFill="1" applyBorder="1" applyAlignment="1">
      <alignment horizontal="center" vertical="center" wrapText="1"/>
    </xf>
    <xf numFmtId="49" fontId="14" fillId="35" borderId="46" xfId="0" applyNumberFormat="1" applyFont="1" applyFill="1" applyBorder="1" applyAlignment="1">
      <alignment horizontal="center" vertical="center"/>
    </xf>
    <xf numFmtId="49" fontId="14" fillId="35" borderId="45" xfId="0" applyNumberFormat="1" applyFont="1" applyFill="1" applyBorder="1" applyAlignment="1">
      <alignment horizontal="center" vertical="center"/>
    </xf>
    <xf numFmtId="49" fontId="14" fillId="35" borderId="54" xfId="0" applyNumberFormat="1" applyFont="1" applyFill="1" applyBorder="1" applyAlignment="1">
      <alignment horizontal="center" vertical="center" wrapText="1"/>
    </xf>
    <xf numFmtId="49" fontId="14" fillId="36" borderId="0" xfId="0" applyNumberFormat="1" applyFont="1" applyFill="1" applyBorder="1" applyAlignment="1">
      <alignment horizontal="center" vertical="center" wrapText="1"/>
    </xf>
    <xf numFmtId="49" fontId="10" fillId="35" borderId="12" xfId="45" applyNumberFormat="1" applyFont="1" applyFill="1" applyBorder="1" applyAlignment="1">
      <alignment horizontal="center" vertical="center"/>
      <protection/>
    </xf>
    <xf numFmtId="2" fontId="5" fillId="35" borderId="12" xfId="45" applyNumberFormat="1" applyFont="1" applyFill="1" applyBorder="1" applyAlignment="1">
      <alignment horizontal="center" vertical="center"/>
      <protection/>
    </xf>
    <xf numFmtId="2" fontId="17" fillId="35" borderId="12" xfId="45" applyNumberFormat="1" applyFont="1" applyFill="1" applyBorder="1" applyAlignment="1">
      <alignment horizontal="center" vertical="center"/>
      <protection/>
    </xf>
    <xf numFmtId="0" fontId="68" fillId="0" borderId="45" xfId="0" applyFont="1" applyBorder="1" applyAlignment="1">
      <alignment horizontal="center" vertical="center" wrapText="1"/>
    </xf>
    <xf numFmtId="2" fontId="17" fillId="35" borderId="17" xfId="45" applyNumberFormat="1" applyFont="1" applyFill="1" applyBorder="1" applyAlignment="1">
      <alignment horizontal="center" vertical="center"/>
      <protection/>
    </xf>
    <xf numFmtId="49" fontId="14" fillId="35" borderId="11" xfId="0" applyNumberFormat="1" applyFont="1" applyFill="1" applyBorder="1" applyAlignment="1">
      <alignment horizontal="center" vertical="center" wrapText="1"/>
    </xf>
    <xf numFmtId="0" fontId="68" fillId="35" borderId="45" xfId="0" applyFont="1" applyFill="1" applyBorder="1" applyAlignment="1">
      <alignment horizontal="center" vertical="center" wrapText="1"/>
    </xf>
    <xf numFmtId="49" fontId="2" fillId="34" borderId="11" xfId="47" applyNumberFormat="1" applyFont="1" applyFill="1" applyBorder="1" applyAlignment="1" applyProtection="1">
      <alignment horizontal="center" vertical="center" wrapText="1"/>
      <protection/>
    </xf>
    <xf numFmtId="49" fontId="69" fillId="35" borderId="17" xfId="45" applyNumberFormat="1" applyFont="1" applyFill="1" applyBorder="1" applyAlignment="1">
      <alignment horizontal="center" vertical="center" wrapText="1"/>
      <protection/>
    </xf>
    <xf numFmtId="2" fontId="5" fillId="35" borderId="17" xfId="45" applyNumberFormat="1" applyFont="1" applyFill="1" applyBorder="1" applyAlignment="1">
      <alignment horizontal="center" vertical="center"/>
      <protection/>
    </xf>
    <xf numFmtId="2" fontId="0" fillId="35" borderId="54" xfId="0" applyNumberFormat="1" applyFont="1" applyFill="1" applyBorder="1" applyAlignment="1">
      <alignment horizontal="center" vertical="center"/>
    </xf>
    <xf numFmtId="2" fontId="5" fillId="35" borderId="45" xfId="45" applyNumberFormat="1" applyFont="1" applyFill="1" applyBorder="1" applyAlignment="1">
      <alignment horizontal="center" vertical="center" wrapText="1"/>
      <protection/>
    </xf>
    <xf numFmtId="2" fontId="13" fillId="35" borderId="45" xfId="0" applyNumberFormat="1" applyFont="1" applyFill="1" applyBorder="1" applyAlignment="1">
      <alignment horizontal="center" vertical="center" wrapText="1"/>
    </xf>
    <xf numFmtId="49" fontId="14" fillId="35" borderId="45" xfId="0" applyNumberFormat="1" applyFont="1" applyFill="1" applyBorder="1" applyAlignment="1">
      <alignment horizontal="center" vertical="center"/>
    </xf>
    <xf numFmtId="2" fontId="63" fillId="35" borderId="45" xfId="45" applyNumberFormat="1" applyFont="1" applyFill="1" applyBorder="1" applyAlignment="1">
      <alignment horizontal="center" vertical="center"/>
      <protection/>
    </xf>
    <xf numFmtId="49" fontId="14" fillId="35" borderId="12" xfId="0" applyNumberFormat="1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49" fontId="26" fillId="35" borderId="45" xfId="45" applyNumberFormat="1" applyFont="1" applyFill="1" applyBorder="1" applyAlignment="1">
      <alignment horizontal="center" vertical="center" wrapText="1"/>
      <protection/>
    </xf>
    <xf numFmtId="49" fontId="14" fillId="35" borderId="45" xfId="0" applyNumberFormat="1" applyFont="1" applyFill="1" applyBorder="1" applyAlignment="1">
      <alignment horizontal="center" vertical="center" wrapText="1"/>
    </xf>
    <xf numFmtId="49" fontId="14" fillId="35" borderId="46" xfId="0" applyNumberFormat="1" applyFont="1" applyFill="1" applyBorder="1" applyAlignment="1">
      <alignment horizontal="center" vertical="center"/>
    </xf>
    <xf numFmtId="49" fontId="10" fillId="35" borderId="44" xfId="45" applyNumberFormat="1" applyFont="1" applyFill="1" applyBorder="1" applyAlignment="1">
      <alignment horizontal="center" vertical="center" wrapText="1"/>
      <protection/>
    </xf>
    <xf numFmtId="49" fontId="14" fillId="0" borderId="45" xfId="0" applyNumberFormat="1" applyFont="1" applyBorder="1" applyAlignment="1">
      <alignment horizontal="center" vertical="center"/>
    </xf>
    <xf numFmtId="49" fontId="10" fillId="35" borderId="45" xfId="45" applyNumberFormat="1" applyFont="1" applyFill="1" applyBorder="1" applyAlignment="1">
      <alignment horizontal="center" vertical="top" wrapText="1"/>
      <protection/>
    </xf>
    <xf numFmtId="2" fontId="12" fillId="35" borderId="45" xfId="45" applyNumberFormat="1" applyFont="1" applyFill="1" applyBorder="1" applyAlignment="1">
      <alignment horizontal="center" vertical="center"/>
      <protection/>
    </xf>
    <xf numFmtId="2" fontId="17" fillId="35" borderId="45" xfId="45" applyNumberFormat="1" applyFont="1" applyFill="1" applyBorder="1" applyAlignment="1">
      <alignment horizontal="center" vertical="center"/>
      <protection/>
    </xf>
    <xf numFmtId="49" fontId="2" fillId="34" borderId="15" xfId="0" applyNumberFormat="1" applyFont="1" applyFill="1" applyBorder="1" applyAlignment="1">
      <alignment horizontal="center" vertical="center" wrapText="1"/>
    </xf>
    <xf numFmtId="49" fontId="67" fillId="39" borderId="17" xfId="0" applyNumberFormat="1" applyFont="1" applyFill="1" applyBorder="1" applyAlignment="1">
      <alignment horizontal="center" vertical="center" wrapText="1"/>
    </xf>
    <xf numFmtId="49" fontId="14" fillId="35" borderId="44" xfId="0" applyNumberFormat="1" applyFont="1" applyFill="1" applyBorder="1" applyAlignment="1">
      <alignment horizontal="center" vertical="center"/>
    </xf>
    <xf numFmtId="2" fontId="63" fillId="35" borderId="44" xfId="45" applyNumberFormat="1" applyFont="1" applyFill="1" applyBorder="1" applyAlignment="1">
      <alignment horizontal="center" vertical="center"/>
      <protection/>
    </xf>
    <xf numFmtId="2" fontId="17" fillId="35" borderId="44" xfId="45" applyNumberFormat="1" applyFont="1" applyFill="1" applyBorder="1" applyAlignment="1">
      <alignment horizontal="center" vertical="center"/>
      <protection/>
    </xf>
    <xf numFmtId="49" fontId="2" fillId="34" borderId="13" xfId="0" applyNumberFormat="1" applyFont="1" applyFill="1" applyBorder="1" applyAlignment="1">
      <alignment horizontal="center" vertical="center" wrapText="1"/>
    </xf>
    <xf numFmtId="49" fontId="10" fillId="35" borderId="12" xfId="45" applyNumberFormat="1" applyFont="1" applyFill="1" applyBorder="1" applyAlignment="1">
      <alignment horizontal="center" vertical="center" wrapText="1"/>
      <protection/>
    </xf>
    <xf numFmtId="49" fontId="2" fillId="34" borderId="55" xfId="0" applyNumberFormat="1" applyFont="1" applyFill="1" applyBorder="1" applyAlignment="1">
      <alignment vertical="top" wrapText="1"/>
    </xf>
    <xf numFmtId="49" fontId="10" fillId="35" borderId="32" xfId="45" applyNumberFormat="1" applyFont="1" applyFill="1" applyBorder="1" applyAlignment="1">
      <alignment horizontal="center" vertical="center"/>
      <protection/>
    </xf>
    <xf numFmtId="49" fontId="2" fillId="34" borderId="11" xfId="0" applyNumberFormat="1" applyFont="1" applyFill="1" applyBorder="1" applyAlignment="1">
      <alignment horizontal="center" vertical="center" wrapText="1"/>
    </xf>
    <xf numFmtId="49" fontId="10" fillId="35" borderId="11" xfId="45" applyNumberFormat="1" applyFont="1" applyFill="1" applyBorder="1" applyAlignment="1">
      <alignment horizontal="center" vertical="center" wrapText="1"/>
      <protection/>
    </xf>
    <xf numFmtId="49" fontId="14" fillId="35" borderId="11" xfId="0" applyNumberFormat="1" applyFont="1" applyFill="1" applyBorder="1" applyAlignment="1">
      <alignment horizontal="center" vertical="center"/>
    </xf>
    <xf numFmtId="49" fontId="14" fillId="35" borderId="26" xfId="0" applyNumberFormat="1" applyFont="1" applyFill="1" applyBorder="1" applyAlignment="1">
      <alignment horizontal="center" vertical="center" wrapText="1"/>
    </xf>
    <xf numFmtId="49" fontId="14" fillId="35" borderId="35" xfId="0" applyNumberFormat="1" applyFont="1" applyFill="1" applyBorder="1" applyAlignment="1">
      <alignment horizontal="center" vertical="center" wrapText="1"/>
    </xf>
    <xf numFmtId="19" fontId="6" fillId="33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="81" zoomScaleNormal="81" zoomScalePageLayoutView="0" workbookViewId="0" topLeftCell="A1">
      <pane ySplit="1" topLeftCell="A2" activePane="bottomLeft" state="frozen"/>
      <selection pane="topLeft" activeCell="A1" sqref="A1"/>
      <selection pane="bottomLeft" activeCell="S29" sqref="S29"/>
    </sheetView>
  </sheetViews>
  <sheetFormatPr defaultColWidth="9.140625" defaultRowHeight="15"/>
  <cols>
    <col min="1" max="1" width="37.00390625" style="1" customWidth="1"/>
    <col min="2" max="2" width="19.421875" style="1" customWidth="1"/>
    <col min="3" max="3" width="11.28125" style="0" customWidth="1"/>
    <col min="4" max="4" width="9.421875" style="0" customWidth="1"/>
    <col min="5" max="5" width="13.00390625" style="0" customWidth="1"/>
    <col min="6" max="6" width="41.00390625" style="0" customWidth="1"/>
    <col min="7" max="7" width="10.00390625" style="0" bestFit="1" customWidth="1"/>
    <col min="8" max="8" width="33.421875" style="0" customWidth="1"/>
    <col min="9" max="9" width="25.00390625" style="0" bestFit="1" customWidth="1"/>
    <col min="10" max="10" width="21.8515625" style="0" bestFit="1" customWidth="1"/>
    <col min="11" max="11" width="13.7109375" style="0" customWidth="1"/>
    <col min="12" max="16384" width="8.7109375" style="0" customWidth="1"/>
  </cols>
  <sheetData>
    <row r="1" spans="1:11" ht="43.5" customHeight="1" thickBot="1">
      <c r="A1" s="5"/>
      <c r="B1" s="2" t="s">
        <v>0</v>
      </c>
      <c r="C1" s="201" t="s">
        <v>1</v>
      </c>
      <c r="D1" s="201"/>
      <c r="E1" s="3" t="s">
        <v>57</v>
      </c>
      <c r="F1" s="4" t="s">
        <v>2</v>
      </c>
      <c r="G1" s="134" t="s">
        <v>59</v>
      </c>
      <c r="H1" s="134" t="s">
        <v>60</v>
      </c>
      <c r="I1" s="134" t="s">
        <v>61</v>
      </c>
      <c r="J1" s="134" t="s">
        <v>62</v>
      </c>
      <c r="K1" s="133" t="s">
        <v>54</v>
      </c>
    </row>
    <row r="2" spans="1:11" ht="69.75" thickBot="1">
      <c r="A2" s="5" t="s">
        <v>55</v>
      </c>
      <c r="B2" s="6" t="s">
        <v>3</v>
      </c>
      <c r="C2" s="7">
        <v>12.25</v>
      </c>
      <c r="D2" s="8">
        <v>14.75</v>
      </c>
      <c r="E2" s="9">
        <f>+D2-C2</f>
        <v>2.5</v>
      </c>
      <c r="F2" s="10" t="s">
        <v>30</v>
      </c>
      <c r="G2" s="135"/>
      <c r="H2" s="135"/>
      <c r="I2" s="135"/>
      <c r="J2" s="135"/>
      <c r="K2" s="130">
        <f>2.5*5</f>
        <v>12.5</v>
      </c>
    </row>
    <row r="3" spans="1:11" ht="17.25" customHeight="1" thickBot="1">
      <c r="A3" s="11"/>
      <c r="B3" s="12"/>
      <c r="C3" s="13"/>
      <c r="D3" s="14"/>
      <c r="E3" s="15"/>
      <c r="F3" s="16"/>
      <c r="G3" s="136"/>
      <c r="H3" s="136"/>
      <c r="I3" s="136"/>
      <c r="J3" s="136"/>
      <c r="K3" s="132">
        <f>SUM(K2)</f>
        <v>12.5</v>
      </c>
    </row>
    <row r="4" spans="1:11" ht="33.75" thickBot="1">
      <c r="A4" s="17" t="s">
        <v>5</v>
      </c>
      <c r="B4" s="6" t="s">
        <v>3</v>
      </c>
      <c r="C4" s="8">
        <v>11.25</v>
      </c>
      <c r="D4" s="18">
        <v>13</v>
      </c>
      <c r="E4" s="19">
        <f>+D4-C4</f>
        <v>1.75</v>
      </c>
      <c r="F4" s="20" t="s">
        <v>31</v>
      </c>
      <c r="G4" s="137"/>
      <c r="H4" s="137"/>
      <c r="I4" s="137"/>
      <c r="J4" s="137"/>
      <c r="K4" s="130">
        <f>1.75*5</f>
        <v>8.75</v>
      </c>
    </row>
    <row r="5" spans="1:11" ht="17.25" customHeight="1" thickBot="1">
      <c r="A5" s="21"/>
      <c r="B5" s="22"/>
      <c r="C5" s="23"/>
      <c r="D5" s="24"/>
      <c r="E5" s="25"/>
      <c r="F5" s="26"/>
      <c r="G5" s="26"/>
      <c r="H5" s="26"/>
      <c r="I5" s="26"/>
      <c r="J5" s="26"/>
      <c r="K5" s="132">
        <f>SUM(K4)</f>
        <v>8.75</v>
      </c>
    </row>
    <row r="6" spans="1:11" ht="32.25" customHeight="1" thickBot="1">
      <c r="A6" s="196" t="s">
        <v>6</v>
      </c>
      <c r="B6" s="197" t="s">
        <v>3</v>
      </c>
      <c r="C6" s="127">
        <v>14</v>
      </c>
      <c r="D6" s="128">
        <v>16</v>
      </c>
      <c r="E6" s="19">
        <f>+D6-C6</f>
        <v>2</v>
      </c>
      <c r="F6" s="198" t="s">
        <v>32</v>
      </c>
      <c r="G6" s="138"/>
      <c r="H6" s="138"/>
      <c r="I6" s="138"/>
      <c r="J6" s="138"/>
      <c r="K6" s="130">
        <f>2*5</f>
        <v>10</v>
      </c>
    </row>
    <row r="7" spans="1:11" ht="32.25" customHeight="1" thickBot="1">
      <c r="A7" s="196"/>
      <c r="B7" s="197"/>
      <c r="C7" s="27"/>
      <c r="D7" s="27"/>
      <c r="E7" s="28"/>
      <c r="F7" s="198"/>
      <c r="G7" s="138"/>
      <c r="H7" s="138"/>
      <c r="I7" s="138"/>
      <c r="J7" s="138"/>
      <c r="K7" s="130" t="s">
        <v>4</v>
      </c>
    </row>
    <row r="8" spans="1:11" ht="18.75" thickBot="1">
      <c r="A8" s="29"/>
      <c r="B8" s="30"/>
      <c r="C8" s="31"/>
      <c r="D8" s="31"/>
      <c r="E8" s="32"/>
      <c r="F8" s="33"/>
      <c r="G8" s="139"/>
      <c r="H8" s="139"/>
      <c r="I8" s="139"/>
      <c r="J8" s="139"/>
      <c r="K8" s="132">
        <f>SUM(K6:K7)</f>
        <v>10</v>
      </c>
    </row>
    <row r="9" spans="1:11" ht="17.25" thickBot="1">
      <c r="A9" s="196" t="s">
        <v>58</v>
      </c>
      <c r="B9" s="35" t="s">
        <v>3</v>
      </c>
      <c r="C9" s="36">
        <v>10.5</v>
      </c>
      <c r="D9" s="36">
        <v>15.5</v>
      </c>
      <c r="E9" s="37">
        <f aca="true" t="shared" si="0" ref="E9:E15">+D9-C9</f>
        <v>5</v>
      </c>
      <c r="F9" s="38" t="s">
        <v>33</v>
      </c>
      <c r="G9" s="140"/>
      <c r="H9" s="140"/>
      <c r="I9" s="140"/>
      <c r="J9" s="140"/>
      <c r="K9" s="60">
        <f>5*5</f>
        <v>25</v>
      </c>
    </row>
    <row r="10" spans="1:11" ht="40.5" customHeight="1" thickBot="1">
      <c r="A10" s="196"/>
      <c r="B10" s="39" t="s">
        <v>7</v>
      </c>
      <c r="C10" s="40">
        <v>13</v>
      </c>
      <c r="D10" s="40">
        <v>15.5</v>
      </c>
      <c r="E10" s="41">
        <f t="shared" si="0"/>
        <v>2.5</v>
      </c>
      <c r="F10" s="199" t="s">
        <v>34</v>
      </c>
      <c r="G10" s="141"/>
      <c r="H10" s="141"/>
      <c r="I10" s="141"/>
      <c r="J10" s="141"/>
      <c r="K10" s="42">
        <f>2.5*3</f>
        <v>7.5</v>
      </c>
    </row>
    <row r="11" spans="1:11" ht="15.75" customHeight="1" thickBot="1">
      <c r="A11" s="196"/>
      <c r="B11" s="43" t="s">
        <v>8</v>
      </c>
      <c r="C11" s="44" t="s">
        <v>9</v>
      </c>
      <c r="D11" s="40">
        <v>15.5</v>
      </c>
      <c r="E11" s="41">
        <f t="shared" si="0"/>
        <v>2.75</v>
      </c>
      <c r="F11" s="199"/>
      <c r="G11" s="141"/>
      <c r="H11" s="141"/>
      <c r="I11" s="141"/>
      <c r="J11" s="141"/>
      <c r="K11" s="42">
        <f>2.75*2</f>
        <v>5.5</v>
      </c>
    </row>
    <row r="12" spans="1:11" ht="17.25" customHeight="1" thickBot="1">
      <c r="A12" s="196"/>
      <c r="B12" s="39" t="s">
        <v>3</v>
      </c>
      <c r="C12" s="40">
        <v>12</v>
      </c>
      <c r="D12" s="40">
        <v>14.5</v>
      </c>
      <c r="E12" s="41">
        <f t="shared" si="0"/>
        <v>2.5</v>
      </c>
      <c r="F12" s="45" t="s">
        <v>35</v>
      </c>
      <c r="G12" s="141"/>
      <c r="H12" s="141"/>
      <c r="I12" s="141"/>
      <c r="J12" s="141"/>
      <c r="K12" s="42">
        <f>2.5*5</f>
        <v>12.5</v>
      </c>
    </row>
    <row r="13" spans="1:11" ht="17.25" customHeight="1" thickBot="1">
      <c r="A13" s="196"/>
      <c r="B13" s="39" t="s">
        <v>3</v>
      </c>
      <c r="C13" s="40">
        <v>13</v>
      </c>
      <c r="D13" s="40">
        <v>15.5</v>
      </c>
      <c r="E13" s="41">
        <f t="shared" si="0"/>
        <v>2.5</v>
      </c>
      <c r="F13" s="46" t="s">
        <v>36</v>
      </c>
      <c r="G13" s="142"/>
      <c r="H13" s="142"/>
      <c r="I13" s="142"/>
      <c r="J13" s="142"/>
      <c r="K13" s="42">
        <f>2.5*5</f>
        <v>12.5</v>
      </c>
    </row>
    <row r="14" spans="1:11" ht="24.75" customHeight="1" thickBot="1">
      <c r="A14" s="196"/>
      <c r="B14" s="39" t="s">
        <v>7</v>
      </c>
      <c r="C14" s="44">
        <v>12.5</v>
      </c>
      <c r="D14" s="44">
        <v>15</v>
      </c>
      <c r="E14" s="41">
        <f t="shared" si="0"/>
        <v>2.5</v>
      </c>
      <c r="F14" s="200" t="s">
        <v>37</v>
      </c>
      <c r="G14" s="143"/>
      <c r="H14" s="143"/>
      <c r="I14" s="143"/>
      <c r="J14" s="143"/>
      <c r="K14" s="42">
        <f>2.5*3</f>
        <v>7.5</v>
      </c>
    </row>
    <row r="15" spans="1:11" ht="15.75" customHeight="1" thickBot="1">
      <c r="A15" s="196"/>
      <c r="B15" s="47" t="s">
        <v>10</v>
      </c>
      <c r="C15" s="48">
        <v>12.25</v>
      </c>
      <c r="D15" s="48">
        <v>14.75</v>
      </c>
      <c r="E15" s="49">
        <f t="shared" si="0"/>
        <v>2.5</v>
      </c>
      <c r="F15" s="200"/>
      <c r="G15" s="143"/>
      <c r="H15" s="143"/>
      <c r="I15" s="143"/>
      <c r="J15" s="143"/>
      <c r="K15" s="50">
        <f>2.5*2</f>
        <v>5</v>
      </c>
    </row>
    <row r="16" spans="1:11" ht="17.25" customHeight="1" thickBot="1">
      <c r="A16" s="51"/>
      <c r="B16" s="52"/>
      <c r="C16" s="53"/>
      <c r="D16" s="53"/>
      <c r="E16" s="54"/>
      <c r="F16" s="55"/>
      <c r="G16" s="55"/>
      <c r="H16" s="55"/>
      <c r="I16" s="55"/>
      <c r="J16" s="55"/>
      <c r="K16" s="34">
        <f>SUM(K9:K15)</f>
        <v>75.5</v>
      </c>
    </row>
    <row r="17" spans="1:11" ht="30.75" customHeight="1" thickBot="1">
      <c r="A17" s="192" t="s">
        <v>11</v>
      </c>
      <c r="B17" s="182" t="s">
        <v>7</v>
      </c>
      <c r="C17" s="56">
        <v>12.5</v>
      </c>
      <c r="D17" s="57">
        <v>15.25</v>
      </c>
      <c r="E17" s="58">
        <f>+D17-C17</f>
        <v>2.75</v>
      </c>
      <c r="F17" s="59" t="s">
        <v>38</v>
      </c>
      <c r="G17" s="144"/>
      <c r="H17" s="144"/>
      <c r="I17" s="144"/>
      <c r="J17" s="144"/>
      <c r="K17" s="60">
        <f>2.75*3</f>
        <v>8.25</v>
      </c>
    </row>
    <row r="18" spans="1:11" ht="17.25" thickBot="1">
      <c r="A18" s="192"/>
      <c r="B18" s="182"/>
      <c r="C18" s="61">
        <v>12.5</v>
      </c>
      <c r="D18" s="44">
        <v>15.25</v>
      </c>
      <c r="E18" s="62">
        <f>+D18-C18</f>
        <v>2.75</v>
      </c>
      <c r="F18" s="63" t="s">
        <v>39</v>
      </c>
      <c r="G18" s="145"/>
      <c r="H18" s="145"/>
      <c r="I18" s="145"/>
      <c r="J18" s="145"/>
      <c r="K18" s="42">
        <f>2.75*3</f>
        <v>8.25</v>
      </c>
    </row>
    <row r="19" spans="1:11" ht="15.75" customHeight="1" thickBot="1">
      <c r="A19" s="192"/>
      <c r="B19" s="193" t="s">
        <v>12</v>
      </c>
      <c r="C19" s="64">
        <v>12</v>
      </c>
      <c r="D19" s="40">
        <v>15.75</v>
      </c>
      <c r="E19" s="41">
        <f>+D19-C19</f>
        <v>3.75</v>
      </c>
      <c r="F19" s="63" t="s">
        <v>40</v>
      </c>
      <c r="G19" s="145"/>
      <c r="H19" s="145"/>
      <c r="I19" s="145"/>
      <c r="J19" s="145"/>
      <c r="K19" s="42">
        <v>3.75</v>
      </c>
    </row>
    <row r="20" spans="1:11" ht="17.25" thickBot="1">
      <c r="A20" s="192"/>
      <c r="B20" s="193"/>
      <c r="C20" s="64">
        <v>12</v>
      </c>
      <c r="D20" s="40">
        <v>15.75</v>
      </c>
      <c r="E20" s="41">
        <f>+D20-C20</f>
        <v>3.75</v>
      </c>
      <c r="F20" s="63" t="s">
        <v>39</v>
      </c>
      <c r="G20" s="145"/>
      <c r="H20" s="145"/>
      <c r="I20" s="145"/>
      <c r="J20" s="145"/>
      <c r="K20" s="42">
        <v>3.75</v>
      </c>
    </row>
    <row r="21" spans="1:11" ht="17.25" thickBot="1">
      <c r="A21" s="192"/>
      <c r="B21" s="193"/>
      <c r="C21" s="64">
        <v>13.166</v>
      </c>
      <c r="D21" s="40">
        <v>14.166</v>
      </c>
      <c r="E21" s="41">
        <v>1</v>
      </c>
      <c r="F21" s="63" t="s">
        <v>41</v>
      </c>
      <c r="G21" s="145"/>
      <c r="H21" s="145"/>
      <c r="I21" s="145"/>
      <c r="J21" s="145"/>
      <c r="K21" s="42">
        <v>3</v>
      </c>
    </row>
    <row r="22" spans="1:11" ht="17.25" thickBot="1">
      <c r="A22" s="192"/>
      <c r="B22" s="193"/>
      <c r="C22" s="64">
        <v>12</v>
      </c>
      <c r="D22" s="40">
        <v>16.25</v>
      </c>
      <c r="E22" s="41">
        <f>+D22-C22</f>
        <v>4.25</v>
      </c>
      <c r="F22" s="63" t="s">
        <v>40</v>
      </c>
      <c r="G22" s="145"/>
      <c r="H22" s="145"/>
      <c r="I22" s="145"/>
      <c r="J22" s="145"/>
      <c r="K22" s="125">
        <v>4.25</v>
      </c>
    </row>
    <row r="23" spans="1:11" ht="17.25" thickBot="1">
      <c r="A23" s="192"/>
      <c r="B23" s="193"/>
      <c r="C23" s="65">
        <v>12</v>
      </c>
      <c r="D23" s="66">
        <v>16.25</v>
      </c>
      <c r="E23" s="67">
        <f>+D23-C23</f>
        <v>4.25</v>
      </c>
      <c r="F23" s="68" t="s">
        <v>39</v>
      </c>
      <c r="G23" s="146"/>
      <c r="H23" s="146"/>
      <c r="I23" s="146"/>
      <c r="J23" s="146"/>
      <c r="K23" s="69">
        <v>4.25</v>
      </c>
    </row>
    <row r="24" spans="1:11" ht="18.75" customHeight="1" thickBot="1">
      <c r="A24" s="70"/>
      <c r="B24" s="71"/>
      <c r="C24" s="72"/>
      <c r="D24" s="73"/>
      <c r="E24" s="74"/>
      <c r="F24" s="75"/>
      <c r="G24" s="147"/>
      <c r="H24" s="147"/>
      <c r="I24" s="147"/>
      <c r="J24" s="147"/>
      <c r="K24" s="76">
        <f>SUM(K17:K23)</f>
        <v>35.5</v>
      </c>
    </row>
    <row r="25" spans="1:11" ht="40.5" customHeight="1" thickBot="1">
      <c r="A25" s="194" t="s">
        <v>13</v>
      </c>
      <c r="B25" s="195" t="s">
        <v>14</v>
      </c>
      <c r="C25" s="77">
        <v>12.25</v>
      </c>
      <c r="D25" s="77">
        <v>15</v>
      </c>
      <c r="E25" s="78">
        <f aca="true" t="shared" si="1" ref="E25:E31">+D25-C25</f>
        <v>2.75</v>
      </c>
      <c r="F25" s="79" t="s">
        <v>42</v>
      </c>
      <c r="G25" s="148"/>
      <c r="H25" s="148"/>
      <c r="I25" s="148"/>
      <c r="J25" s="148"/>
      <c r="K25" s="69">
        <f>2.75*2</f>
        <v>5.5</v>
      </c>
    </row>
    <row r="26" spans="1:11" ht="17.25" thickBot="1">
      <c r="A26" s="194"/>
      <c r="B26" s="195"/>
      <c r="C26" s="40">
        <v>12.25</v>
      </c>
      <c r="D26" s="40">
        <v>15</v>
      </c>
      <c r="E26" s="41">
        <f t="shared" si="1"/>
        <v>2.75</v>
      </c>
      <c r="F26" s="80" t="s">
        <v>43</v>
      </c>
      <c r="G26" s="149"/>
      <c r="H26" s="149"/>
      <c r="I26" s="149"/>
      <c r="J26" s="149"/>
      <c r="K26" s="69">
        <f>2.75*2</f>
        <v>5.5</v>
      </c>
    </row>
    <row r="27" spans="1:11" ht="26.25" thickBot="1">
      <c r="A27" s="194"/>
      <c r="B27" s="81" t="s">
        <v>15</v>
      </c>
      <c r="C27" s="40">
        <v>13</v>
      </c>
      <c r="D27" s="44">
        <v>14.5</v>
      </c>
      <c r="E27" s="62">
        <f t="shared" si="1"/>
        <v>1.5</v>
      </c>
      <c r="F27" s="82" t="s">
        <v>44</v>
      </c>
      <c r="G27" s="150"/>
      <c r="H27" s="150"/>
      <c r="I27" s="150"/>
      <c r="J27" s="150"/>
      <c r="K27" s="126">
        <f>E27</f>
        <v>1.5</v>
      </c>
    </row>
    <row r="28" spans="1:11" ht="30" customHeight="1" thickBot="1">
      <c r="A28" s="194"/>
      <c r="B28" s="83" t="s">
        <v>16</v>
      </c>
      <c r="C28" s="44">
        <v>12.25</v>
      </c>
      <c r="D28" s="44">
        <v>16</v>
      </c>
      <c r="E28" s="62">
        <f t="shared" si="1"/>
        <v>3.75</v>
      </c>
      <c r="F28" s="80" t="s">
        <v>42</v>
      </c>
      <c r="G28" s="149"/>
      <c r="H28" s="149"/>
      <c r="I28" s="149"/>
      <c r="J28" s="149"/>
      <c r="K28" s="126">
        <f>E28</f>
        <v>3.75</v>
      </c>
    </row>
    <row r="29" spans="1:11" ht="17.25" thickBot="1">
      <c r="A29" s="194"/>
      <c r="B29" s="83" t="s">
        <v>16</v>
      </c>
      <c r="C29" s="44">
        <v>12.25</v>
      </c>
      <c r="D29" s="44">
        <v>16</v>
      </c>
      <c r="E29" s="62">
        <f t="shared" si="1"/>
        <v>3.75</v>
      </c>
      <c r="F29" s="84" t="s">
        <v>43</v>
      </c>
      <c r="G29" s="151"/>
      <c r="H29" s="151"/>
      <c r="I29" s="151"/>
      <c r="J29" s="151"/>
      <c r="K29" s="126">
        <f>E29</f>
        <v>3.75</v>
      </c>
    </row>
    <row r="30" spans="1:11" ht="17.25" thickBot="1">
      <c r="A30" s="194"/>
      <c r="B30" s="85" t="s">
        <v>17</v>
      </c>
      <c r="C30" s="44">
        <v>12.25</v>
      </c>
      <c r="D30" s="40">
        <v>15.75</v>
      </c>
      <c r="E30" s="41">
        <f t="shared" si="1"/>
        <v>3.5</v>
      </c>
      <c r="F30" s="80" t="s">
        <v>42</v>
      </c>
      <c r="G30" s="149"/>
      <c r="H30" s="149"/>
      <c r="I30" s="149"/>
      <c r="J30" s="149"/>
      <c r="K30" s="126">
        <f>E30</f>
        <v>3.5</v>
      </c>
    </row>
    <row r="31" spans="1:11" ht="17.25" thickBot="1">
      <c r="A31" s="194"/>
      <c r="B31" s="86" t="s">
        <v>17</v>
      </c>
      <c r="C31" s="87">
        <v>12.25</v>
      </c>
      <c r="D31" s="66">
        <v>15.75</v>
      </c>
      <c r="E31" s="67">
        <f t="shared" si="1"/>
        <v>3.5</v>
      </c>
      <c r="F31" s="88" t="s">
        <v>43</v>
      </c>
      <c r="G31" s="152"/>
      <c r="H31" s="152"/>
      <c r="I31" s="152"/>
      <c r="J31" s="152"/>
      <c r="K31" s="126">
        <f>E31</f>
        <v>3.5</v>
      </c>
    </row>
    <row r="32" spans="1:11" ht="18.75" thickBot="1">
      <c r="A32" s="89"/>
      <c r="B32" s="71"/>
      <c r="C32" s="90"/>
      <c r="D32" s="91"/>
      <c r="E32" s="92"/>
      <c r="F32" s="93"/>
      <c r="G32" s="153"/>
      <c r="H32" s="153"/>
      <c r="I32" s="153"/>
      <c r="J32" s="153"/>
      <c r="K32" s="129">
        <f>SUM(K25:K31)</f>
        <v>27</v>
      </c>
    </row>
    <row r="33" spans="1:11" ht="30.75" customHeight="1" thickBot="1">
      <c r="A33" s="187" t="s">
        <v>56</v>
      </c>
      <c r="B33" s="94" t="s">
        <v>18</v>
      </c>
      <c r="C33" s="95">
        <v>11.75</v>
      </c>
      <c r="D33" s="96">
        <v>13.25</v>
      </c>
      <c r="E33" s="97">
        <f aca="true" t="shared" si="2" ref="E33:E39">+D33-C33</f>
        <v>1.5</v>
      </c>
      <c r="F33" s="188" t="s">
        <v>45</v>
      </c>
      <c r="G33" s="154"/>
      <c r="H33" s="154"/>
      <c r="I33" s="154"/>
      <c r="J33" s="154"/>
      <c r="K33" s="130">
        <f>E33*2</f>
        <v>3</v>
      </c>
    </row>
    <row r="34" spans="1:11" ht="39" thickBot="1">
      <c r="A34" s="187"/>
      <c r="B34" s="94" t="s">
        <v>19</v>
      </c>
      <c r="C34" s="95">
        <v>11.75</v>
      </c>
      <c r="D34" s="98">
        <v>13.75</v>
      </c>
      <c r="E34" s="99">
        <f t="shared" si="2"/>
        <v>2</v>
      </c>
      <c r="F34" s="188"/>
      <c r="G34" s="154"/>
      <c r="H34" s="154"/>
      <c r="I34" s="154"/>
      <c r="J34" s="154"/>
      <c r="K34" s="131">
        <f>E34*3</f>
        <v>6</v>
      </c>
    </row>
    <row r="35" spans="1:11" ht="15.75" customHeight="1" thickBot="1">
      <c r="A35" s="187"/>
      <c r="B35" s="100" t="s">
        <v>20</v>
      </c>
      <c r="C35" s="96">
        <v>11</v>
      </c>
      <c r="D35" s="101">
        <v>14.5</v>
      </c>
      <c r="E35" s="102">
        <f t="shared" si="2"/>
        <v>3.5</v>
      </c>
      <c r="F35" s="189" t="s">
        <v>46</v>
      </c>
      <c r="G35" s="155"/>
      <c r="H35" s="155"/>
      <c r="I35" s="155"/>
      <c r="J35" s="155"/>
      <c r="K35" s="130">
        <f>E35*2</f>
        <v>7</v>
      </c>
    </row>
    <row r="36" spans="1:11" ht="39" thickBot="1">
      <c r="A36" s="187"/>
      <c r="B36" s="100" t="s">
        <v>21</v>
      </c>
      <c r="C36" s="95">
        <v>11</v>
      </c>
      <c r="D36" s="103">
        <v>15</v>
      </c>
      <c r="E36" s="104">
        <f t="shared" si="2"/>
        <v>4</v>
      </c>
      <c r="F36" s="189"/>
      <c r="G36" s="155"/>
      <c r="H36" s="155"/>
      <c r="I36" s="155"/>
      <c r="J36" s="155"/>
      <c r="K36" s="130">
        <f>E36*3</f>
        <v>12</v>
      </c>
    </row>
    <row r="37" spans="1:11" ht="15.75" customHeight="1" thickBot="1">
      <c r="A37" s="187"/>
      <c r="B37" s="105" t="s">
        <v>20</v>
      </c>
      <c r="C37" s="95">
        <v>11</v>
      </c>
      <c r="D37" s="101">
        <v>14.5</v>
      </c>
      <c r="E37" s="102">
        <f t="shared" si="2"/>
        <v>3.5</v>
      </c>
      <c r="F37" s="183" t="s">
        <v>47</v>
      </c>
      <c r="G37" s="156"/>
      <c r="H37" s="156"/>
      <c r="I37" s="156"/>
      <c r="J37" s="156"/>
      <c r="K37" s="130">
        <f>E37*2</f>
        <v>7</v>
      </c>
    </row>
    <row r="38" spans="1:11" ht="39" customHeight="1" thickBot="1">
      <c r="A38" s="187"/>
      <c r="B38" s="94" t="s">
        <v>22</v>
      </c>
      <c r="C38" s="95">
        <v>11</v>
      </c>
      <c r="D38" s="103">
        <v>15</v>
      </c>
      <c r="E38" s="104">
        <f t="shared" si="2"/>
        <v>4</v>
      </c>
      <c r="F38" s="183"/>
      <c r="G38" s="156"/>
      <c r="H38" s="156"/>
      <c r="I38" s="156"/>
      <c r="J38" s="156"/>
      <c r="K38" s="130">
        <f>E38*3</f>
        <v>12</v>
      </c>
    </row>
    <row r="39" spans="1:11" ht="15.75" customHeight="1" thickBot="1">
      <c r="A39" s="187"/>
      <c r="B39" s="184" t="s">
        <v>23</v>
      </c>
      <c r="C39" s="176">
        <v>11.75</v>
      </c>
      <c r="D39" s="185">
        <v>14.25</v>
      </c>
      <c r="E39" s="186">
        <f t="shared" si="2"/>
        <v>2.5</v>
      </c>
      <c r="F39" s="180" t="s">
        <v>48</v>
      </c>
      <c r="G39" s="157"/>
      <c r="H39" s="157"/>
      <c r="I39" s="157"/>
      <c r="J39" s="157"/>
      <c r="K39" s="178">
        <f>E39*5</f>
        <v>12.5</v>
      </c>
    </row>
    <row r="40" spans="1:11" ht="15.75" customHeight="1" thickBot="1">
      <c r="A40" s="187"/>
      <c r="B40" s="184"/>
      <c r="C40" s="176"/>
      <c r="D40" s="185"/>
      <c r="E40" s="186"/>
      <c r="F40" s="180"/>
      <c r="G40" s="157"/>
      <c r="H40" s="157"/>
      <c r="I40" s="157"/>
      <c r="J40" s="157"/>
      <c r="K40" s="178"/>
    </row>
    <row r="41" spans="1:11" ht="24.75" customHeight="1" thickBot="1">
      <c r="A41" s="187"/>
      <c r="B41" s="106" t="s">
        <v>24</v>
      </c>
      <c r="C41" s="95">
        <v>11.25</v>
      </c>
      <c r="D41" s="95">
        <v>14.25</v>
      </c>
      <c r="E41" s="107">
        <f>+D41-C41</f>
        <v>3</v>
      </c>
      <c r="F41" s="181" t="s">
        <v>49</v>
      </c>
      <c r="G41" s="158"/>
      <c r="H41" s="158"/>
      <c r="I41" s="158"/>
      <c r="J41" s="158"/>
      <c r="K41" s="178">
        <f>E41*2+E42*3</f>
        <v>16.5</v>
      </c>
    </row>
    <row r="42" spans="1:11" ht="15.75" customHeight="1" thickBot="1">
      <c r="A42" s="187"/>
      <c r="B42" s="182" t="s">
        <v>25</v>
      </c>
      <c r="C42" s="190">
        <v>11.25</v>
      </c>
      <c r="D42" s="190">
        <v>14.75</v>
      </c>
      <c r="E42" s="191">
        <f>+D42-C42</f>
        <v>3.5</v>
      </c>
      <c r="F42" s="181"/>
      <c r="G42" s="158"/>
      <c r="H42" s="158"/>
      <c r="I42" s="158"/>
      <c r="J42" s="158"/>
      <c r="K42" s="178"/>
    </row>
    <row r="43" spans="1:11" ht="15.75" customHeight="1" thickBot="1">
      <c r="A43" s="187"/>
      <c r="B43" s="182"/>
      <c r="C43" s="190"/>
      <c r="D43" s="190"/>
      <c r="E43" s="191"/>
      <c r="F43" s="181"/>
      <c r="G43" s="158"/>
      <c r="H43" s="158"/>
      <c r="I43" s="158"/>
      <c r="J43" s="158"/>
      <c r="K43" s="178"/>
    </row>
    <row r="44" spans="1:11" ht="15.75" customHeight="1" thickBot="1">
      <c r="A44" s="187"/>
      <c r="B44" s="94" t="s">
        <v>18</v>
      </c>
      <c r="C44" s="95">
        <v>11.833</v>
      </c>
      <c r="D44" s="96">
        <v>13.833333</v>
      </c>
      <c r="E44" s="97">
        <f>+D44-C44</f>
        <v>2.0003329999999995</v>
      </c>
      <c r="F44" s="180" t="s">
        <v>50</v>
      </c>
      <c r="G44" s="157"/>
      <c r="H44" s="157"/>
      <c r="I44" s="157"/>
      <c r="J44" s="157"/>
      <c r="K44" s="130">
        <f>2*2</f>
        <v>4</v>
      </c>
    </row>
    <row r="45" spans="1:11" ht="26.25" thickBot="1">
      <c r="A45" s="187"/>
      <c r="B45" s="94" t="s">
        <v>26</v>
      </c>
      <c r="C45" s="95">
        <v>11.83</v>
      </c>
      <c r="D45" s="95">
        <v>14.33</v>
      </c>
      <c r="E45" s="108">
        <f>+D45-C45</f>
        <v>2.5</v>
      </c>
      <c r="F45" s="180"/>
      <c r="G45" s="157"/>
      <c r="H45" s="157"/>
      <c r="I45" s="157"/>
      <c r="J45" s="157"/>
      <c r="K45" s="130">
        <f>2.5*3</f>
        <v>7.5</v>
      </c>
    </row>
    <row r="46" spans="1:11" ht="15.75" customHeight="1" thickBot="1">
      <c r="A46" s="187"/>
      <c r="B46" s="109" t="s">
        <v>20</v>
      </c>
      <c r="C46" s="95">
        <v>12</v>
      </c>
      <c r="D46" s="110">
        <v>14.5</v>
      </c>
      <c r="E46" s="108">
        <f>+D46-C46</f>
        <v>2.5</v>
      </c>
      <c r="F46" s="175" t="s">
        <v>51</v>
      </c>
      <c r="G46" s="159"/>
      <c r="H46" s="159"/>
      <c r="I46" s="159"/>
      <c r="J46" s="159"/>
      <c r="K46" s="130">
        <f>2.5*2</f>
        <v>5</v>
      </c>
    </row>
    <row r="47" spans="1:11" ht="15.75" customHeight="1" thickBot="1">
      <c r="A47" s="187"/>
      <c r="B47" s="94" t="s">
        <v>27</v>
      </c>
      <c r="C47" s="176">
        <v>11.75</v>
      </c>
      <c r="D47" s="111">
        <v>15</v>
      </c>
      <c r="E47" s="112">
        <f>+D47-C47</f>
        <v>3.25</v>
      </c>
      <c r="F47" s="175"/>
      <c r="G47" s="159"/>
      <c r="H47" s="159"/>
      <c r="I47" s="159"/>
      <c r="J47" s="159"/>
      <c r="K47" s="130">
        <f>3.25*2</f>
        <v>6.5</v>
      </c>
    </row>
    <row r="48" spans="1:11" ht="15.75" customHeight="1" thickBot="1">
      <c r="A48" s="187"/>
      <c r="B48" s="94" t="s">
        <v>17</v>
      </c>
      <c r="C48" s="176"/>
      <c r="D48" s="111">
        <v>15.25</v>
      </c>
      <c r="E48" s="112">
        <f>+D48-C47</f>
        <v>3.5</v>
      </c>
      <c r="F48" s="175"/>
      <c r="G48" s="159"/>
      <c r="H48" s="159"/>
      <c r="I48" s="159"/>
      <c r="J48" s="159"/>
      <c r="K48" s="130">
        <f>3.5</f>
        <v>3.5</v>
      </c>
    </row>
    <row r="49" spans="1:11" ht="15.75" customHeight="1" thickBot="1">
      <c r="A49" s="187"/>
      <c r="B49" s="94" t="s">
        <v>20</v>
      </c>
      <c r="C49" s="103">
        <v>12</v>
      </c>
      <c r="D49" s="113">
        <v>14.5</v>
      </c>
      <c r="E49" s="99">
        <f>+D49-C49</f>
        <v>2.5</v>
      </c>
      <c r="F49" s="177" t="s">
        <v>52</v>
      </c>
      <c r="G49" s="160"/>
      <c r="H49" s="160"/>
      <c r="I49" s="160"/>
      <c r="J49" s="160"/>
      <c r="K49" s="178">
        <f>2.75*2+2.5*2</f>
        <v>10.5</v>
      </c>
    </row>
    <row r="50" spans="1:11" ht="15.75" customHeight="1" thickBot="1">
      <c r="A50" s="187"/>
      <c r="B50" s="179" t="s">
        <v>27</v>
      </c>
      <c r="C50" s="172">
        <v>12.25</v>
      </c>
      <c r="D50" s="173">
        <v>15</v>
      </c>
      <c r="E50" s="174">
        <f>+D50-C50</f>
        <v>2.75</v>
      </c>
      <c r="F50" s="177"/>
      <c r="G50" s="160"/>
      <c r="H50" s="160"/>
      <c r="I50" s="160"/>
      <c r="J50" s="160"/>
      <c r="K50" s="178"/>
    </row>
    <row r="51" spans="1:11" ht="15.75" customHeight="1" thickBot="1">
      <c r="A51" s="187"/>
      <c r="B51" s="179"/>
      <c r="C51" s="172"/>
      <c r="D51" s="173"/>
      <c r="E51" s="174"/>
      <c r="F51" s="177"/>
      <c r="G51" s="160"/>
      <c r="H51" s="160"/>
      <c r="I51" s="160"/>
      <c r="J51" s="160"/>
      <c r="K51" s="178"/>
    </row>
    <row r="52" spans="1:11" ht="15.75" customHeight="1" thickBot="1">
      <c r="A52" s="187"/>
      <c r="B52" s="114" t="s">
        <v>17</v>
      </c>
      <c r="C52" s="172"/>
      <c r="D52" s="115">
        <v>15.25</v>
      </c>
      <c r="E52" s="116">
        <f>+D52-C50</f>
        <v>3</v>
      </c>
      <c r="F52" s="177"/>
      <c r="G52" s="160"/>
      <c r="H52" s="160"/>
      <c r="I52" s="160"/>
      <c r="J52" s="160"/>
      <c r="K52" s="130">
        <v>3</v>
      </c>
    </row>
    <row r="53" spans="1:11" ht="18.75" thickBot="1">
      <c r="A53" s="117"/>
      <c r="B53" s="118"/>
      <c r="C53" s="119"/>
      <c r="D53" s="120"/>
      <c r="E53" s="15"/>
      <c r="F53" s="16"/>
      <c r="G53" s="136"/>
      <c r="H53" s="136"/>
      <c r="I53" s="136"/>
      <c r="J53" s="136"/>
      <c r="K53" s="132">
        <f>SUM(K33:K52)</f>
        <v>116</v>
      </c>
    </row>
    <row r="54" spans="1:11" ht="15.75" customHeight="1" thickBot="1">
      <c r="A54" s="169" t="s">
        <v>28</v>
      </c>
      <c r="B54" s="170" t="s">
        <v>29</v>
      </c>
      <c r="C54" s="171">
        <v>12.25</v>
      </c>
      <c r="D54" s="171">
        <v>14.25</v>
      </c>
      <c r="E54" s="166">
        <f>+D54-C54</f>
        <v>2</v>
      </c>
      <c r="F54" s="167" t="s">
        <v>53</v>
      </c>
      <c r="G54" s="137"/>
      <c r="H54" s="137"/>
      <c r="I54" s="137"/>
      <c r="J54" s="137"/>
      <c r="K54" s="168">
        <v>2</v>
      </c>
    </row>
    <row r="55" spans="1:11" ht="15.75" customHeight="1" thickBot="1">
      <c r="A55" s="169"/>
      <c r="B55" s="170"/>
      <c r="C55" s="171"/>
      <c r="D55" s="171"/>
      <c r="E55" s="166"/>
      <c r="F55" s="167"/>
      <c r="G55" s="137"/>
      <c r="H55" s="137"/>
      <c r="I55" s="137"/>
      <c r="J55" s="137"/>
      <c r="K55" s="168"/>
    </row>
    <row r="56" spans="1:11" ht="15.75" customHeight="1" thickBot="1">
      <c r="A56" s="169"/>
      <c r="B56" s="162" t="s">
        <v>17</v>
      </c>
      <c r="C56" s="163">
        <v>12</v>
      </c>
      <c r="D56" s="163">
        <v>14.5</v>
      </c>
      <c r="E56" s="164">
        <f>+D56-C56</f>
        <v>2.5</v>
      </c>
      <c r="F56" s="167"/>
      <c r="G56" s="137"/>
      <c r="H56" s="137"/>
      <c r="I56" s="137"/>
      <c r="J56" s="137"/>
      <c r="K56" s="165">
        <v>2.5</v>
      </c>
    </row>
    <row r="57" spans="1:11" ht="15.75" customHeight="1" thickBot="1">
      <c r="A57" s="169"/>
      <c r="B57" s="162"/>
      <c r="C57" s="163"/>
      <c r="D57" s="163"/>
      <c r="E57" s="164"/>
      <c r="F57" s="167"/>
      <c r="G57" s="137"/>
      <c r="H57" s="137"/>
      <c r="I57" s="137"/>
      <c r="J57" s="137"/>
      <c r="K57" s="165"/>
    </row>
    <row r="58" spans="1:11" ht="18.75" thickBot="1">
      <c r="A58" s="121"/>
      <c r="B58" s="122"/>
      <c r="C58" s="123"/>
      <c r="D58" s="123"/>
      <c r="E58" s="124"/>
      <c r="F58" s="55"/>
      <c r="G58" s="161"/>
      <c r="H58" s="161"/>
      <c r="I58" s="161"/>
      <c r="J58" s="161"/>
      <c r="K58" s="132">
        <f>SUM(K54:K57)</f>
        <v>4.5</v>
      </c>
    </row>
    <row r="59" spans="3:11" ht="15.75" customHeight="1">
      <c r="C59" s="1"/>
      <c r="D59" s="1"/>
      <c r="E59" s="1"/>
      <c r="F59" s="1"/>
      <c r="G59" s="1"/>
      <c r="H59" s="1"/>
      <c r="I59" s="1"/>
      <c r="J59" s="1"/>
      <c r="K59" s="1"/>
    </row>
    <row r="60" spans="3:11" ht="15">
      <c r="C60" s="1"/>
      <c r="D60" s="1"/>
      <c r="E60" s="1"/>
      <c r="F60" s="1"/>
      <c r="G60" s="1"/>
      <c r="H60" s="1"/>
      <c r="I60" s="1"/>
      <c r="J60" s="1"/>
      <c r="K60" s="1"/>
    </row>
    <row r="61" spans="3:11" ht="15">
      <c r="C61" s="1"/>
      <c r="D61" s="1"/>
      <c r="E61" s="1"/>
      <c r="F61" s="1"/>
      <c r="G61" s="1"/>
      <c r="H61" s="1"/>
      <c r="I61" s="1"/>
      <c r="J61" s="1"/>
      <c r="K61" s="1"/>
    </row>
  </sheetData>
  <sheetProtection/>
  <mergeCells count="49">
    <mergeCell ref="C1:D1"/>
    <mergeCell ref="A6:A7"/>
    <mergeCell ref="B6:B7"/>
    <mergeCell ref="F6:F7"/>
    <mergeCell ref="A9:A15"/>
    <mergeCell ref="F10:F11"/>
    <mergeCell ref="F14:F15"/>
    <mergeCell ref="A17:A23"/>
    <mergeCell ref="B17:B18"/>
    <mergeCell ref="B19:B23"/>
    <mergeCell ref="A25:A31"/>
    <mergeCell ref="B25:B26"/>
    <mergeCell ref="A33:A52"/>
    <mergeCell ref="F33:F34"/>
    <mergeCell ref="F35:F36"/>
    <mergeCell ref="K39:K40"/>
    <mergeCell ref="C42:C43"/>
    <mergeCell ref="D42:D43"/>
    <mergeCell ref="E42:E43"/>
    <mergeCell ref="F37:F38"/>
    <mergeCell ref="B39:B40"/>
    <mergeCell ref="C39:C40"/>
    <mergeCell ref="D39:D40"/>
    <mergeCell ref="E39:E40"/>
    <mergeCell ref="F39:F40"/>
    <mergeCell ref="K49:K51"/>
    <mergeCell ref="B50:B51"/>
    <mergeCell ref="F44:F45"/>
    <mergeCell ref="F41:F43"/>
    <mergeCell ref="K41:K43"/>
    <mergeCell ref="B42:B43"/>
    <mergeCell ref="C50:C52"/>
    <mergeCell ref="D50:D51"/>
    <mergeCell ref="E50:E51"/>
    <mergeCell ref="F46:F48"/>
    <mergeCell ref="C47:C48"/>
    <mergeCell ref="F49:F52"/>
    <mergeCell ref="E54:E55"/>
    <mergeCell ref="F54:F57"/>
    <mergeCell ref="K54:K55"/>
    <mergeCell ref="A54:A57"/>
    <mergeCell ref="B54:B55"/>
    <mergeCell ref="C54:C55"/>
    <mergeCell ref="D54:D55"/>
    <mergeCell ref="B56:B57"/>
    <mergeCell ref="C56:C57"/>
    <mergeCell ref="D56:D57"/>
    <mergeCell ref="E56:E57"/>
    <mergeCell ref="K56:K57"/>
  </mergeCells>
  <printOptions/>
  <pageMargins left="0" right="0" top="0" bottom="0.00138888888888888" header="0.511805555555555" footer="0.196527777777778"/>
  <pageSetup horizontalDpi="300" verticalDpi="300" orientation="landscape" paperSize="8" scale="45" r:id="rId1"/>
  <headerFooter>
    <oddFooter>&amp;L&amp;D&amp;C&amp;F&amp;R&amp;P  di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abertoli_meran</dc:creator>
  <cp:keywords/>
  <dc:description/>
  <cp:lastModifiedBy>dillmer_meran</cp:lastModifiedBy>
  <dcterms:created xsi:type="dcterms:W3CDTF">2021-06-18T07:33:17Z</dcterms:created>
  <dcterms:modified xsi:type="dcterms:W3CDTF">2021-06-22T08:30:05Z</dcterms:modified>
  <cp:category/>
  <cp:version/>
  <cp:contentType/>
  <cp:contentStatus/>
</cp:coreProperties>
</file>