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240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Tabelle1!$A$10:$H$1786</definedName>
    <definedName name="_xlnm.Print_Area" localSheetId="0">Tabelle1!$A$1:$H$1815</definedName>
  </definedNames>
  <calcPr calcId="125725"/>
</workbook>
</file>

<file path=xl/calcChain.xml><?xml version="1.0" encoding="utf-8"?>
<calcChain xmlns="http://schemas.openxmlformats.org/spreadsheetml/2006/main">
  <c r="H1786" i="1"/>
  <c r="H1785"/>
  <c r="H1784"/>
  <c r="H1783"/>
  <c r="H1782"/>
  <c r="H1781"/>
  <c r="H1780"/>
  <c r="H1779"/>
  <c r="H1778"/>
  <c r="H1777"/>
  <c r="H1787" l="1"/>
  <c r="A14" l="1"/>
  <c r="A15" s="1"/>
  <c r="A16" s="1"/>
  <c r="A19" s="1"/>
  <c r="A20" s="1"/>
  <c r="A21" s="1"/>
  <c r="A24" s="1"/>
  <c r="A25" s="1"/>
  <c r="A26" s="1"/>
  <c r="A31" s="1"/>
  <c r="A32" s="1"/>
  <c r="A34" s="1"/>
  <c r="A38" s="1"/>
  <c r="A41" s="1"/>
  <c r="A43" s="1"/>
  <c r="A47" s="1"/>
  <c r="A49" s="1"/>
  <c r="A53" s="1"/>
  <c r="H1367"/>
  <c r="H1366"/>
  <c r="H1364"/>
  <c r="H1362"/>
  <c r="H1361"/>
  <c r="H1360"/>
  <c r="H1358"/>
  <c r="H1357"/>
  <c r="H1355"/>
  <c r="H1354"/>
  <c r="H1353"/>
  <c r="H1350"/>
  <c r="H1349"/>
  <c r="H1347"/>
  <c r="H1346"/>
  <c r="H1344"/>
  <c r="H1343"/>
  <c r="H1341"/>
  <c r="H1339"/>
  <c r="H1338"/>
  <c r="H1336"/>
  <c r="H1335"/>
  <c r="H1333"/>
  <c r="H1332"/>
  <c r="H1330"/>
  <c r="H1329"/>
  <c r="H1328"/>
  <c r="H1327"/>
  <c r="H1324"/>
  <c r="H1323"/>
  <c r="H1321"/>
  <c r="H1319"/>
  <c r="H1318"/>
  <c r="H1316"/>
  <c r="H1314"/>
  <c r="H1313"/>
  <c r="H1311"/>
  <c r="H1306"/>
  <c r="H1305"/>
  <c r="H1304"/>
  <c r="H1302"/>
  <c r="H1301"/>
  <c r="H1300"/>
  <c r="H1299"/>
  <c r="H1296"/>
  <c r="H1295"/>
  <c r="H1293"/>
  <c r="H1292"/>
  <c r="H1291"/>
  <c r="H1290"/>
  <c r="H1285"/>
  <c r="H1284"/>
  <c r="H1283"/>
  <c r="H1282"/>
  <c r="H1281"/>
  <c r="H1280"/>
  <c r="H1279"/>
  <c r="H1276"/>
  <c r="H1274"/>
  <c r="H1273"/>
  <c r="H1270"/>
  <c r="H1269"/>
  <c r="H1267"/>
  <c r="H1266"/>
  <c r="H1265"/>
  <c r="H1264"/>
  <c r="H1261"/>
  <c r="H1259"/>
  <c r="H1257"/>
  <c r="H1254"/>
  <c r="H1253"/>
  <c r="H1252"/>
  <c r="H1251"/>
  <c r="H1250"/>
  <c r="H1249"/>
  <c r="H1248"/>
  <c r="H1245"/>
  <c r="H1244"/>
  <c r="H1243"/>
  <c r="H1240"/>
  <c r="H1239"/>
  <c r="H1238"/>
  <c r="H1237"/>
  <c r="H1236"/>
  <c r="H1235"/>
  <c r="H1232"/>
  <c r="H1231"/>
  <c r="H1230"/>
  <c r="H1229"/>
  <c r="H1228"/>
  <c r="H1227"/>
  <c r="H1226"/>
  <c r="H1223"/>
  <c r="H1222"/>
  <c r="H1221"/>
  <c r="H1220"/>
  <c r="H1219"/>
  <c r="H1218"/>
  <c r="H1217"/>
  <c r="H1216"/>
  <c r="H1211"/>
  <c r="H1210"/>
  <c r="H1208"/>
  <c r="H1203"/>
  <c r="H1200"/>
  <c r="H1197"/>
  <c r="H1195"/>
  <c r="H1193"/>
  <c r="H1191"/>
  <c r="H1189"/>
  <c r="H1187"/>
  <c r="H1182"/>
  <c r="H1180"/>
  <c r="H1177"/>
  <c r="H1174"/>
  <c r="H1171"/>
  <c r="H1169"/>
  <c r="H1166"/>
  <c r="H1163"/>
  <c r="H1162"/>
  <c r="H1161"/>
  <c r="H1160"/>
  <c r="H1159"/>
  <c r="H1158"/>
  <c r="H1156"/>
  <c r="H1153"/>
  <c r="H1151"/>
  <c r="H1150"/>
  <c r="H1148"/>
  <c r="H1147"/>
  <c r="H1145"/>
  <c r="H1144"/>
  <c r="H1142"/>
  <c r="H1141"/>
  <c r="H1140"/>
  <c r="H1139"/>
  <c r="H1138"/>
  <c r="H1137"/>
  <c r="H1135"/>
  <c r="H1132"/>
  <c r="H1129"/>
  <c r="H1126"/>
  <c r="H1118"/>
  <c r="H1115"/>
  <c r="H1113"/>
  <c r="H1111"/>
  <c r="H1110"/>
  <c r="H1109"/>
  <c r="H1108"/>
  <c r="H1107"/>
  <c r="H1106"/>
  <c r="H1103"/>
  <c r="H1101"/>
  <c r="H1099"/>
  <c r="H1098"/>
  <c r="H1097"/>
  <c r="H1095"/>
  <c r="H1092"/>
  <c r="H1089"/>
  <c r="H1088"/>
  <c r="H1086"/>
  <c r="H1085"/>
  <c r="H1084"/>
  <c r="H1083"/>
  <c r="H1081"/>
  <c r="H1078"/>
  <c r="H1073"/>
  <c r="H1067"/>
  <c r="H1057"/>
  <c r="H1056"/>
  <c r="H1055"/>
  <c r="H1054"/>
  <c r="H1052"/>
  <c r="H1050"/>
  <c r="H1049"/>
  <c r="H1046"/>
  <c r="H1045"/>
  <c r="H1044"/>
  <c r="H1043"/>
  <c r="H1042"/>
  <c r="H1039"/>
  <c r="H1037"/>
  <c r="H1035"/>
  <c r="H1033"/>
  <c r="H1031"/>
  <c r="H1029"/>
  <c r="H1024"/>
  <c r="H1022"/>
  <c r="H1020"/>
  <c r="H1019"/>
  <c r="H1018"/>
  <c r="H1017"/>
  <c r="H1016"/>
  <c r="H1015"/>
  <c r="H1014"/>
  <c r="H1013"/>
  <c r="H1010"/>
  <c r="H1009"/>
  <c r="H1007"/>
  <c r="H1006"/>
  <c r="H1005"/>
  <c r="H1003"/>
  <c r="H1002"/>
  <c r="H1001"/>
  <c r="H998"/>
  <c r="H997"/>
  <c r="H995"/>
  <c r="H994"/>
  <c r="H993"/>
  <c r="H991"/>
  <c r="H990"/>
  <c r="H989"/>
  <c r="H988"/>
  <c r="H987"/>
  <c r="H982"/>
  <c r="H981"/>
  <c r="H980"/>
  <c r="H979"/>
  <c r="H978"/>
  <c r="H977"/>
  <c r="H976"/>
  <c r="H975"/>
  <c r="H974"/>
  <c r="H971"/>
  <c r="H970"/>
  <c r="H969"/>
  <c r="H968"/>
  <c r="H967"/>
  <c r="H966"/>
  <c r="H965"/>
  <c r="H964"/>
  <c r="H961"/>
  <c r="H959"/>
  <c r="H958"/>
  <c r="H957"/>
  <c r="H955"/>
  <c r="H954"/>
  <c r="H953"/>
  <c r="H952"/>
  <c r="H951"/>
  <c r="H950"/>
  <c r="H945"/>
  <c r="H941"/>
  <c r="H940"/>
  <c r="H939"/>
  <c r="H938"/>
  <c r="H936"/>
  <c r="H935"/>
  <c r="H933"/>
  <c r="H931"/>
  <c r="H929"/>
  <c r="H928"/>
  <c r="H927"/>
  <c r="H926"/>
  <c r="H925"/>
  <c r="H924"/>
  <c r="H922"/>
  <c r="H921"/>
  <c r="H916"/>
  <c r="H915"/>
  <c r="H913"/>
  <c r="H912"/>
  <c r="H910"/>
  <c r="H909"/>
  <c r="H904"/>
  <c r="H901"/>
  <c r="H899"/>
  <c r="H898"/>
  <c r="H895"/>
  <c r="H893"/>
  <c r="H891"/>
  <c r="H889"/>
  <c r="H886"/>
  <c r="H884"/>
  <c r="H883"/>
  <c r="H880"/>
  <c r="H879"/>
  <c r="H878"/>
  <c r="H875"/>
  <c r="H874"/>
  <c r="H872"/>
  <c r="H870"/>
  <c r="H867"/>
  <c r="H866"/>
  <c r="H863"/>
  <c r="H861"/>
  <c r="H860"/>
  <c r="H859"/>
  <c r="H856"/>
  <c r="H855"/>
  <c r="H854"/>
  <c r="H853"/>
  <c r="H852"/>
  <c r="H850"/>
  <c r="H849"/>
  <c r="H848"/>
  <c r="H847"/>
  <c r="H846"/>
  <c r="H845"/>
  <c r="H842"/>
  <c r="H841"/>
  <c r="H839"/>
  <c r="H838"/>
  <c r="H837"/>
  <c r="H836"/>
  <c r="H835"/>
  <c r="H834"/>
  <c r="H832"/>
  <c r="H831"/>
  <c r="H830"/>
  <c r="H829"/>
  <c r="H828"/>
  <c r="H825"/>
  <c r="H823"/>
  <c r="H822"/>
  <c r="H820"/>
  <c r="H817"/>
  <c r="H815"/>
  <c r="H813"/>
  <c r="H1373"/>
  <c r="H1375"/>
  <c r="H1376"/>
  <c r="H1377"/>
  <c r="H1378"/>
  <c r="H1379"/>
  <c r="H1380"/>
  <c r="H1381"/>
  <c r="H1382"/>
  <c r="H1383"/>
  <c r="H1384"/>
  <c r="H1387"/>
  <c r="H1390"/>
  <c r="H1391"/>
  <c r="H1392"/>
  <c r="H1393"/>
  <c r="H1394"/>
  <c r="H1395"/>
  <c r="H1396"/>
  <c r="H1397"/>
  <c r="H1398"/>
  <c r="H1399"/>
  <c r="H1400"/>
  <c r="H1404"/>
  <c r="H1405"/>
  <c r="H1406"/>
  <c r="H1407"/>
  <c r="H1409"/>
  <c r="H1410"/>
  <c r="H1412"/>
  <c r="H1413"/>
  <c r="H1414"/>
  <c r="H1417"/>
  <c r="H1418"/>
  <c r="H1422"/>
  <c r="H1423"/>
  <c r="H1425"/>
  <c r="H1426"/>
  <c r="H1427"/>
  <c r="H1429"/>
  <c r="H1430"/>
  <c r="H1431"/>
  <c r="H1434"/>
  <c r="H1435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5"/>
  <c r="H1466"/>
  <c r="H1467"/>
  <c r="H1468"/>
  <c r="H1469"/>
  <c r="H1470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2"/>
  <c r="H1493"/>
  <c r="H1494"/>
  <c r="H1495"/>
  <c r="H1496"/>
  <c r="H1497"/>
  <c r="H1498"/>
  <c r="H1499"/>
  <c r="H1500"/>
  <c r="H1501"/>
  <c r="H1502"/>
  <c r="H1503"/>
  <c r="H1504"/>
  <c r="H1508"/>
  <c r="H1509"/>
  <c r="H1512"/>
  <c r="H1513"/>
  <c r="H1514"/>
  <c r="H1515"/>
  <c r="H1516"/>
  <c r="H1517"/>
  <c r="H1518"/>
  <c r="H1521"/>
  <c r="H1524"/>
  <c r="H1525"/>
  <c r="H1526"/>
  <c r="H1528"/>
  <c r="H1529"/>
  <c r="H1530"/>
  <c r="H1533"/>
  <c r="H1534"/>
  <c r="H1535"/>
  <c r="H1536"/>
  <c r="H1537"/>
  <c r="H1538"/>
  <c r="H1539"/>
  <c r="H1541"/>
  <c r="H1543"/>
  <c r="H1634"/>
  <c r="H1633"/>
  <c r="H1632"/>
  <c r="H1631"/>
  <c r="H1630"/>
  <c r="H1629"/>
  <c r="H1628"/>
  <c r="F1627"/>
  <c r="H1627" s="1"/>
  <c r="H1626"/>
  <c r="H1625"/>
  <c r="H1624"/>
  <c r="H1623"/>
  <c r="H1622"/>
  <c r="F1621"/>
  <c r="H1621" s="1"/>
  <c r="H1620"/>
  <c r="H1619"/>
  <c r="H1618"/>
  <c r="H1617"/>
  <c r="F1616"/>
  <c r="H1616" s="1"/>
  <c r="H1615"/>
  <c r="H1614"/>
  <c r="H1613"/>
  <c r="F1612"/>
  <c r="H1612" s="1"/>
  <c r="H1611"/>
  <c r="F1610"/>
  <c r="H1610" s="1"/>
  <c r="H1609"/>
  <c r="F1608"/>
  <c r="H1608" s="1"/>
  <c r="H1607"/>
  <c r="F1606"/>
  <c r="H1606" s="1"/>
  <c r="H1605"/>
  <c r="F1604"/>
  <c r="H1604" s="1"/>
  <c r="H1603"/>
  <c r="F1602"/>
  <c r="H1602" s="1"/>
  <c r="H1601"/>
  <c r="H1600"/>
  <c r="H1599"/>
  <c r="F1598"/>
  <c r="H1598" s="1"/>
  <c r="H1597"/>
  <c r="F1596"/>
  <c r="H1596" s="1"/>
  <c r="H1595"/>
  <c r="F1594"/>
  <c r="H1594" s="1"/>
  <c r="H1593"/>
  <c r="F1592"/>
  <c r="H1592" s="1"/>
  <c r="H1591"/>
  <c r="H1590"/>
  <c r="H1579"/>
  <c r="H1578"/>
  <c r="H1577"/>
  <c r="H1576"/>
  <c r="H1575"/>
  <c r="H1574"/>
  <c r="H1573"/>
  <c r="H1572"/>
  <c r="H1571"/>
  <c r="H1570"/>
  <c r="H1569"/>
  <c r="H1568"/>
  <c r="H1565"/>
  <c r="H1564"/>
  <c r="H1561"/>
  <c r="H1560"/>
  <c r="H1559"/>
  <c r="H1558"/>
  <c r="H1557"/>
  <c r="H1556"/>
  <c r="H1555"/>
  <c r="H1554"/>
  <c r="H1553"/>
  <c r="H1552"/>
  <c r="H1551"/>
  <c r="H1548"/>
  <c r="H1547"/>
  <c r="H1546"/>
  <c r="H1586"/>
  <c r="H1638"/>
  <c r="H1639"/>
  <c r="H1645"/>
  <c r="H1650"/>
  <c r="H1654"/>
  <c r="H1655"/>
  <c r="H1659"/>
  <c r="H1660"/>
  <c r="H1665"/>
  <c r="H1666"/>
  <c r="H1670"/>
  <c r="H1674"/>
  <c r="H1678"/>
  <c r="H1682"/>
  <c r="H1686"/>
  <c r="H1687"/>
  <c r="H1691"/>
  <c r="H1697"/>
  <c r="H1701"/>
  <c r="H1707"/>
  <c r="H1712"/>
  <c r="H1716"/>
  <c r="H1717"/>
  <c r="H1721"/>
  <c r="H1725"/>
  <c r="H1729"/>
  <c r="H1733"/>
  <c r="H1737"/>
  <c r="H1742"/>
  <c r="H1743"/>
  <c r="H1749"/>
  <c r="H1754"/>
  <c r="H1760"/>
  <c r="H1766"/>
  <c r="H1772"/>
  <c r="H806"/>
  <c r="H803"/>
  <c r="H799"/>
  <c r="H798"/>
  <c r="H797"/>
  <c r="H796"/>
  <c r="H795"/>
  <c r="H791"/>
  <c r="H785"/>
  <c r="H781"/>
  <c r="H776"/>
  <c r="H771"/>
  <c r="H767"/>
  <c r="H766"/>
  <c r="H765"/>
  <c r="H761"/>
  <c r="H757"/>
  <c r="H756"/>
  <c r="H752"/>
  <c r="H748"/>
  <c r="H744"/>
  <c r="H743"/>
  <c r="H738"/>
  <c r="H737"/>
  <c r="H736"/>
  <c r="H735"/>
  <c r="H734"/>
  <c r="H729"/>
  <c r="H728"/>
  <c r="H724"/>
  <c r="H720"/>
  <c r="H719"/>
  <c r="H713"/>
  <c r="H710"/>
  <c r="H708"/>
  <c r="H706"/>
  <c r="H704"/>
  <c r="H703"/>
  <c r="H702"/>
  <c r="H701"/>
  <c r="H697"/>
  <c r="H691"/>
  <c r="H689"/>
  <c r="H687"/>
  <c r="H683"/>
  <c r="H681"/>
  <c r="H679"/>
  <c r="H675"/>
  <c r="H673"/>
  <c r="H669"/>
  <c r="H668"/>
  <c r="H667"/>
  <c r="H665"/>
  <c r="H659"/>
  <c r="H658"/>
  <c r="H655"/>
  <c r="H650"/>
  <c r="H649"/>
  <c r="H645"/>
  <c r="H640"/>
  <c r="H636"/>
  <c r="H633"/>
  <c r="H627"/>
  <c r="H622"/>
  <c r="H617"/>
  <c r="H611"/>
  <c r="H609"/>
  <c r="H605"/>
  <c r="H603"/>
  <c r="H599"/>
  <c r="H598"/>
  <c r="H596"/>
  <c r="H595"/>
  <c r="H593"/>
  <c r="H591"/>
  <c r="H586"/>
  <c r="H581"/>
  <c r="H578"/>
  <c r="H577"/>
  <c r="H576"/>
  <c r="H575"/>
  <c r="H569"/>
  <c r="H566"/>
  <c r="H562"/>
  <c r="H561"/>
  <c r="H559"/>
  <c r="H554"/>
  <c r="H550"/>
  <c r="H549"/>
  <c r="H546"/>
  <c r="H545"/>
  <c r="H543"/>
  <c r="H539"/>
  <c r="H538"/>
  <c r="H537"/>
  <c r="H536"/>
  <c r="H535"/>
  <c r="H534"/>
  <c r="H530"/>
  <c r="H529"/>
  <c r="H528"/>
  <c r="H524"/>
  <c r="H519"/>
  <c r="H518"/>
  <c r="H514"/>
  <c r="H513"/>
  <c r="H508"/>
  <c r="H507"/>
  <c r="H506"/>
  <c r="H501"/>
  <c r="H500"/>
  <c r="H499"/>
  <c r="H495"/>
  <c r="H494"/>
  <c r="H493"/>
  <c r="H492"/>
  <c r="H491"/>
  <c r="H487"/>
  <c r="H486"/>
  <c r="H484"/>
  <c r="H483"/>
  <c r="H478"/>
  <c r="H476"/>
  <c r="H472"/>
  <c r="H467"/>
  <c r="H466"/>
  <c r="H465"/>
  <c r="H464"/>
  <c r="H463"/>
  <c r="H462"/>
  <c r="H461"/>
  <c r="H455"/>
  <c r="H452"/>
  <c r="H448"/>
  <c r="H445"/>
  <c r="H442"/>
  <c r="H438"/>
  <c r="H434"/>
  <c r="H431"/>
  <c r="H428"/>
  <c r="H424"/>
  <c r="H423"/>
  <c r="H420"/>
  <c r="H419"/>
  <c r="H415"/>
  <c r="H412"/>
  <c r="H409"/>
  <c r="H408"/>
  <c r="H407"/>
  <c r="H402"/>
  <c r="H401"/>
  <c r="H400"/>
  <c r="H398"/>
  <c r="H396"/>
  <c r="H394"/>
  <c r="H392"/>
  <c r="H391"/>
  <c r="H389"/>
  <c r="H387"/>
  <c r="H385"/>
  <c r="H383"/>
  <c r="H382"/>
  <c r="H381"/>
  <c r="H380"/>
  <c r="H378"/>
  <c r="H374"/>
  <c r="H372"/>
  <c r="H371"/>
  <c r="H370"/>
  <c r="H369"/>
  <c r="H365"/>
  <c r="H363"/>
  <c r="H361"/>
  <c r="H359"/>
  <c r="H357"/>
  <c r="H356"/>
  <c r="H355"/>
  <c r="H354"/>
  <c r="H353"/>
  <c r="H349"/>
  <c r="H348"/>
  <c r="H345"/>
  <c r="H344"/>
  <c r="H340"/>
  <c r="H339"/>
  <c r="H338"/>
  <c r="H337"/>
  <c r="H333"/>
  <c r="H331"/>
  <c r="H329"/>
  <c r="H325"/>
  <c r="H324"/>
  <c r="H319"/>
  <c r="H316"/>
  <c r="H315"/>
  <c r="H313"/>
  <c r="H311"/>
  <c r="H308"/>
  <c r="H307"/>
  <c r="H302"/>
  <c r="H300"/>
  <c r="H299"/>
  <c r="H297"/>
  <c r="H293"/>
  <c r="H292"/>
  <c r="H291"/>
  <c r="H290"/>
  <c r="H288"/>
  <c r="H287"/>
  <c r="H285"/>
  <c r="H283"/>
  <c r="H281"/>
  <c r="H276"/>
  <c r="H272"/>
  <c r="H270"/>
  <c r="H266"/>
  <c r="H262"/>
  <c r="H261"/>
  <c r="H257"/>
  <c r="H253"/>
  <c r="H249"/>
  <c r="H247"/>
  <c r="H242"/>
  <c r="H241"/>
  <c r="H239"/>
  <c r="H235"/>
  <c r="H234"/>
  <c r="H233"/>
  <c r="H232"/>
  <c r="H231"/>
  <c r="H230"/>
  <c r="H227"/>
  <c r="H226"/>
  <c r="H225"/>
  <c r="H224"/>
  <c r="H223"/>
  <c r="H221"/>
  <c r="H217"/>
  <c r="H212"/>
  <c r="H208"/>
  <c r="H204"/>
  <c r="H203"/>
  <c r="H201"/>
  <c r="H200"/>
  <c r="H199"/>
  <c r="H197"/>
  <c r="H196"/>
  <c r="H194"/>
  <c r="H193"/>
  <c r="H191"/>
  <c r="H189"/>
  <c r="H184"/>
  <c r="H183"/>
  <c r="H181"/>
  <c r="H177"/>
  <c r="H175"/>
  <c r="H170"/>
  <c r="H166"/>
  <c r="H162"/>
  <c r="H161"/>
  <c r="H160"/>
  <c r="H159"/>
  <c r="H158"/>
  <c r="H157"/>
  <c r="H156"/>
  <c r="H155"/>
  <c r="H154"/>
  <c r="H149"/>
  <c r="H145"/>
  <c r="H143"/>
  <c r="H141"/>
  <c r="H139"/>
  <c r="H134"/>
  <c r="H133"/>
  <c r="H132"/>
  <c r="H131"/>
  <c r="H129"/>
  <c r="H125"/>
  <c r="H123"/>
  <c r="H122"/>
  <c r="H118"/>
  <c r="H117"/>
  <c r="H116"/>
  <c r="H115"/>
  <c r="H111"/>
  <c r="H106"/>
  <c r="H104"/>
  <c r="H103"/>
  <c r="H102"/>
  <c r="H100"/>
  <c r="H96"/>
  <c r="H95"/>
  <c r="H94"/>
  <c r="H93"/>
  <c r="H91"/>
  <c r="H89"/>
  <c r="H88"/>
  <c r="H87"/>
  <c r="H85"/>
  <c r="H83"/>
  <c r="H81"/>
  <c r="H80"/>
  <c r="H79"/>
  <c r="H78"/>
  <c r="H77"/>
  <c r="H76"/>
  <c r="H75"/>
  <c r="H71"/>
  <c r="H70"/>
  <c r="H66"/>
  <c r="H60"/>
  <c r="H58"/>
  <c r="H54"/>
  <c r="H53"/>
  <c r="H49"/>
  <c r="H47"/>
  <c r="H43"/>
  <c r="H41"/>
  <c r="H38"/>
  <c r="H34"/>
  <c r="H32"/>
  <c r="H31"/>
  <c r="H26"/>
  <c r="H25"/>
  <c r="H24"/>
  <c r="H21"/>
  <c r="H20"/>
  <c r="H19"/>
  <c r="H16"/>
  <c r="H15"/>
  <c r="H14"/>
  <c r="H13"/>
  <c r="H1646" l="1"/>
  <c r="H1702" s="1"/>
  <c r="H1635"/>
  <c r="H1797" s="1"/>
  <c r="H1566"/>
  <c r="H17"/>
  <c r="H22" s="1"/>
  <c r="H27" s="1"/>
  <c r="H1713" l="1"/>
  <c r="H1718" s="1"/>
  <c r="H1722" s="1"/>
  <c r="H1726" s="1"/>
  <c r="H1730" s="1"/>
  <c r="H1734" s="1"/>
  <c r="H1738" s="1"/>
  <c r="H1744" s="1"/>
  <c r="H1708"/>
  <c r="A54" l="1"/>
  <c r="A58" s="1"/>
  <c r="A60" s="1"/>
  <c r="A66" s="1"/>
  <c r="A70" s="1"/>
  <c r="A71" s="1"/>
  <c r="A75" s="1"/>
  <c r="A76" s="1"/>
  <c r="A77" s="1"/>
  <c r="A78" s="1"/>
  <c r="A79" s="1"/>
  <c r="A80" s="1"/>
  <c r="A81" s="1"/>
  <c r="A83" s="1"/>
  <c r="A85" s="1"/>
  <c r="A87" s="1"/>
  <c r="A88" s="1"/>
  <c r="A89" s="1"/>
  <c r="A91" s="1"/>
  <c r="A93" s="1"/>
  <c r="A94" s="1"/>
  <c r="A95" s="1"/>
  <c r="A96" s="1"/>
  <c r="A100" s="1"/>
  <c r="A102" s="1"/>
  <c r="A103" s="1"/>
  <c r="A104" s="1"/>
  <c r="A106" s="1"/>
  <c r="A111" s="1"/>
  <c r="A115" s="1"/>
  <c r="A116" s="1"/>
  <c r="A117" s="1"/>
  <c r="A118" s="1"/>
  <c r="A122" s="1"/>
  <c r="A123" s="1"/>
  <c r="A125" s="1"/>
  <c r="A129" s="1"/>
  <c r="A131" s="1"/>
  <c r="A132" s="1"/>
  <c r="A133" s="1"/>
  <c r="A134" s="1"/>
  <c r="A139" s="1"/>
  <c r="A141" s="1"/>
  <c r="A143" s="1"/>
  <c r="A145" s="1"/>
  <c r="A149" s="1"/>
  <c r="A154" s="1"/>
  <c r="A155" s="1"/>
  <c r="A156" s="1"/>
  <c r="A157" s="1"/>
  <c r="A158" s="1"/>
  <c r="A159" s="1"/>
  <c r="A160" s="1"/>
  <c r="A161" s="1"/>
  <c r="A162" s="1"/>
  <c r="A166" s="1"/>
  <c r="A170" s="1"/>
  <c r="A175" s="1"/>
  <c r="A177" s="1"/>
  <c r="A181" s="1"/>
  <c r="A183" s="1"/>
  <c r="A184" s="1"/>
  <c r="A189" s="1"/>
  <c r="A191" s="1"/>
  <c r="A193" s="1"/>
  <c r="A194" s="1"/>
  <c r="A196" s="1"/>
  <c r="A197" s="1"/>
  <c r="A199" s="1"/>
  <c r="A200" s="1"/>
  <c r="A201" s="1"/>
  <c r="A203" s="1"/>
  <c r="A204" s="1"/>
  <c r="A208" s="1"/>
  <c r="A212" s="1"/>
  <c r="A217" s="1"/>
  <c r="A221" s="1"/>
  <c r="A223" s="1"/>
  <c r="A224" s="1"/>
  <c r="A225" s="1"/>
  <c r="A226" s="1"/>
  <c r="A227" s="1"/>
  <c r="A230" s="1"/>
  <c r="A231" s="1"/>
  <c r="A232" s="1"/>
  <c r="A233" s="1"/>
  <c r="A234" s="1"/>
  <c r="A235" s="1"/>
  <c r="A239" s="1"/>
  <c r="A241" s="1"/>
  <c r="A242" s="1"/>
  <c r="A247" s="1"/>
  <c r="A249" s="1"/>
  <c r="A253" s="1"/>
  <c r="A257" s="1"/>
  <c r="A261" s="1"/>
  <c r="A262" s="1"/>
  <c r="A266" s="1"/>
  <c r="A270" s="1"/>
  <c r="A272" s="1"/>
  <c r="A276" s="1"/>
  <c r="A281" s="1"/>
  <c r="A283" s="1"/>
  <c r="A285" s="1"/>
  <c r="A287" s="1"/>
  <c r="A288" s="1"/>
  <c r="A290" s="1"/>
  <c r="A291" s="1"/>
  <c r="A292" s="1"/>
  <c r="A293" s="1"/>
  <c r="A297" s="1"/>
  <c r="A299" s="1"/>
  <c r="A300" s="1"/>
  <c r="A302" s="1"/>
  <c r="A307" s="1"/>
  <c r="A308" s="1"/>
  <c r="A311" s="1"/>
  <c r="A313" s="1"/>
  <c r="A315" s="1"/>
  <c r="A316" s="1"/>
  <c r="A319" s="1"/>
  <c r="A324" s="1"/>
  <c r="A325" s="1"/>
  <c r="A329" s="1"/>
  <c r="A331" s="1"/>
  <c r="A333" s="1"/>
  <c r="A337" s="1"/>
  <c r="A338" s="1"/>
  <c r="A339" s="1"/>
  <c r="A340" s="1"/>
  <c r="A344" s="1"/>
  <c r="A345" s="1"/>
  <c r="A348" s="1"/>
  <c r="A349" s="1"/>
  <c r="A353" s="1"/>
  <c r="A354" s="1"/>
  <c r="A355" s="1"/>
  <c r="A356" s="1"/>
  <c r="A357" s="1"/>
  <c r="A359" s="1"/>
  <c r="A361" s="1"/>
  <c r="A363" s="1"/>
  <c r="A365" s="1"/>
  <c r="A369" s="1"/>
  <c r="A370" s="1"/>
  <c r="A371" s="1"/>
  <c r="A372" s="1"/>
  <c r="A374" s="1"/>
  <c r="A378" s="1"/>
  <c r="A380" s="1"/>
  <c r="A381" s="1"/>
  <c r="A382" s="1"/>
  <c r="A383" s="1"/>
  <c r="A385" s="1"/>
  <c r="A387" s="1"/>
  <c r="A389" s="1"/>
  <c r="A391" s="1"/>
  <c r="A392" s="1"/>
  <c r="A394" s="1"/>
  <c r="A396" s="1"/>
  <c r="A398" s="1"/>
  <c r="A400" s="1"/>
  <c r="A401" s="1"/>
  <c r="A402" s="1"/>
  <c r="A407" s="1"/>
  <c r="A408" s="1"/>
  <c r="A409" s="1"/>
  <c r="A412" s="1"/>
  <c r="A415" s="1"/>
  <c r="A419" s="1"/>
  <c r="A420" s="1"/>
  <c r="A423" s="1"/>
  <c r="A424" s="1"/>
  <c r="A428" s="1"/>
  <c r="A431" s="1"/>
  <c r="A434" s="1"/>
  <c r="A438" s="1"/>
  <c r="A442" s="1"/>
  <c r="A445" s="1"/>
  <c r="A448" s="1"/>
  <c r="A452" s="1"/>
  <c r="A455" s="1"/>
  <c r="A461" s="1"/>
  <c r="A462" s="1"/>
  <c r="A463" s="1"/>
  <c r="A464" s="1"/>
  <c r="A465" s="1"/>
  <c r="A466" s="1"/>
  <c r="A467" s="1"/>
  <c r="A472" s="1"/>
  <c r="A476" s="1"/>
  <c r="A478" s="1"/>
  <c r="A483" s="1"/>
  <c r="A484" s="1"/>
  <c r="A486" s="1"/>
  <c r="A487" s="1"/>
  <c r="A491" s="1"/>
  <c r="A492" s="1"/>
  <c r="A493" s="1"/>
  <c r="A494" s="1"/>
  <c r="A495" s="1"/>
  <c r="A499" s="1"/>
  <c r="A500" s="1"/>
  <c r="A501" s="1"/>
  <c r="A506" s="1"/>
  <c r="A507" s="1"/>
  <c r="A508" s="1"/>
  <c r="A513" s="1"/>
  <c r="A514" s="1"/>
  <c r="A518" s="1"/>
  <c r="A519" s="1"/>
  <c r="A524" s="1"/>
  <c r="A528" s="1"/>
  <c r="A529" s="1"/>
  <c r="A530" s="1"/>
  <c r="A534" s="1"/>
  <c r="A535" s="1"/>
  <c r="A536" s="1"/>
  <c r="A537" s="1"/>
  <c r="A538" s="1"/>
  <c r="A539" s="1"/>
  <c r="A543" s="1"/>
  <c r="A545" s="1"/>
  <c r="A546" s="1"/>
  <c r="A549" s="1"/>
  <c r="A550" s="1"/>
  <c r="A554" s="1"/>
  <c r="A559" s="1"/>
  <c r="A561" s="1"/>
  <c r="A562" s="1"/>
  <c r="A566" s="1"/>
  <c r="A569" s="1"/>
  <c r="A575" s="1"/>
  <c r="A576" s="1"/>
  <c r="A577" s="1"/>
  <c r="A578" s="1"/>
  <c r="A581" s="1"/>
  <c r="A586" s="1"/>
  <c r="A591" s="1"/>
  <c r="A593" s="1"/>
  <c r="A595" s="1"/>
  <c r="A596" s="1"/>
  <c r="A598" s="1"/>
  <c r="A599" s="1"/>
  <c r="A603" s="1"/>
  <c r="A605" s="1"/>
  <c r="A609" s="1"/>
  <c r="A611" s="1"/>
  <c r="A617" s="1"/>
  <c r="A622" s="1"/>
  <c r="A627" s="1"/>
  <c r="A633" s="1"/>
  <c r="A636" s="1"/>
  <c r="A640" s="1"/>
  <c r="A645" s="1"/>
  <c r="A649" s="1"/>
  <c r="A650" s="1"/>
  <c r="A655" s="1"/>
  <c r="A658" s="1"/>
  <c r="A659" s="1"/>
  <c r="A665" s="1"/>
  <c r="A667" s="1"/>
  <c r="A668" s="1"/>
  <c r="A669" s="1"/>
  <c r="A673" s="1"/>
  <c r="A675" s="1"/>
  <c r="A679" s="1"/>
  <c r="A681" s="1"/>
  <c r="A683" s="1"/>
  <c r="A687" s="1"/>
  <c r="A689" s="1"/>
  <c r="A691" s="1"/>
  <c r="A697" s="1"/>
  <c r="A701" s="1"/>
  <c r="A702" s="1"/>
  <c r="A703" s="1"/>
  <c r="A704" s="1"/>
  <c r="A706" s="1"/>
  <c r="A708" s="1"/>
  <c r="A710" s="1"/>
  <c r="A713" s="1"/>
  <c r="A719" s="1"/>
  <c r="A720" s="1"/>
  <c r="A724" s="1"/>
  <c r="A728" s="1"/>
  <c r="A729" s="1"/>
  <c r="A734" s="1"/>
  <c r="A735" s="1"/>
  <c r="A736" s="1"/>
  <c r="A737" s="1"/>
  <c r="A738" s="1"/>
  <c r="A743" s="1"/>
  <c r="A744" s="1"/>
  <c r="A748" s="1"/>
  <c r="A752" s="1"/>
  <c r="A756" s="1"/>
  <c r="A757" s="1"/>
  <c r="A761" s="1"/>
  <c r="A765" l="1"/>
  <c r="A766" s="1"/>
  <c r="A767" s="1"/>
  <c r="A771" s="1"/>
  <c r="A776" s="1"/>
  <c r="A781" s="1"/>
  <c r="A785" s="1"/>
  <c r="A791" s="1"/>
  <c r="A795" s="1"/>
  <c r="A796" s="1"/>
  <c r="A797" s="1"/>
  <c r="A798" s="1"/>
  <c r="A799" s="1"/>
  <c r="A803" s="1"/>
  <c r="A806" s="1"/>
  <c r="A813" s="1"/>
  <c r="A815" s="1"/>
  <c r="A817" s="1"/>
  <c r="A820" s="1"/>
  <c r="A822" s="1"/>
  <c r="A823" s="1"/>
  <c r="A825" s="1"/>
  <c r="A828" s="1"/>
  <c r="A829" s="1"/>
  <c r="A830" s="1"/>
  <c r="A831" s="1"/>
  <c r="A832" s="1"/>
  <c r="A834" s="1"/>
  <c r="A835" s="1"/>
  <c r="A836" s="1"/>
  <c r="A837" s="1"/>
  <c r="A838" s="1"/>
  <c r="A839" s="1"/>
  <c r="A841" s="1"/>
  <c r="A842" s="1"/>
  <c r="A845" s="1"/>
  <c r="A846" s="1"/>
  <c r="A847" s="1"/>
  <c r="A848" s="1"/>
  <c r="A849" s="1"/>
  <c r="A850" s="1"/>
  <c r="A852" s="1"/>
  <c r="A853" s="1"/>
  <c r="A854" s="1"/>
  <c r="A855" s="1"/>
  <c r="A856" s="1"/>
  <c r="A859" s="1"/>
  <c r="A860" s="1"/>
  <c r="A861" s="1"/>
  <c r="A863" s="1"/>
  <c r="A866" s="1"/>
  <c r="A867" s="1"/>
  <c r="A870" s="1"/>
  <c r="A872" s="1"/>
  <c r="A874" s="1"/>
  <c r="A875" s="1"/>
  <c r="A878" s="1"/>
  <c r="A879" s="1"/>
  <c r="A880" s="1"/>
  <c r="A883" s="1"/>
  <c r="A884" s="1"/>
  <c r="A886" s="1"/>
  <c r="A889" s="1"/>
  <c r="A891" s="1"/>
  <c r="A893" s="1"/>
  <c r="A895" s="1"/>
  <c r="A898" s="1"/>
  <c r="A899" s="1"/>
  <c r="A901" s="1"/>
  <c r="A904" s="1"/>
  <c r="A909" s="1"/>
  <c r="A910" s="1"/>
  <c r="A912" s="1"/>
  <c r="A913" s="1"/>
  <c r="A915" s="1"/>
  <c r="A916" s="1"/>
  <c r="A921" s="1"/>
  <c r="A922" s="1"/>
  <c r="A924" s="1"/>
  <c r="A925" s="1"/>
  <c r="A926" s="1"/>
  <c r="A927" s="1"/>
  <c r="A928" s="1"/>
  <c r="A929" s="1"/>
  <c r="A931" s="1"/>
  <c r="A933" s="1"/>
  <c r="A935" s="1"/>
  <c r="A936" s="1"/>
  <c r="A938" s="1"/>
  <c r="A939" s="1"/>
  <c r="A940" s="1"/>
  <c r="A941" s="1"/>
  <c r="A945" s="1"/>
  <c r="A950" s="1"/>
  <c r="A951" s="1"/>
  <c r="A952" s="1"/>
  <c r="A953" s="1"/>
  <c r="A954" s="1"/>
  <c r="A955" s="1"/>
  <c r="A957" s="1"/>
  <c r="A958" s="1"/>
  <c r="A959" s="1"/>
  <c r="A961" s="1"/>
  <c r="A964" s="1"/>
  <c r="A965" s="1"/>
  <c r="A966" s="1"/>
  <c r="A967" s="1"/>
  <c r="A968" s="1"/>
  <c r="A969" s="1"/>
  <c r="A970" s="1"/>
  <c r="A971" s="1"/>
  <c r="A974" s="1"/>
  <c r="A975" s="1"/>
  <c r="A976" s="1"/>
  <c r="A977" s="1"/>
  <c r="A978" s="1"/>
  <c r="A979" s="1"/>
  <c r="A980" s="1"/>
  <c r="A981" s="1"/>
  <c r="A982" s="1"/>
  <c r="A987" s="1"/>
  <c r="A988" s="1"/>
  <c r="A989" s="1"/>
  <c r="A990" s="1"/>
  <c r="A991" s="1"/>
  <c r="A993" s="1"/>
  <c r="A994" s="1"/>
  <c r="A995" s="1"/>
  <c r="A997" s="1"/>
  <c r="A998" s="1"/>
  <c r="A1001" s="1"/>
  <c r="A1002" s="1"/>
  <c r="A1003" s="1"/>
  <c r="A1005" s="1"/>
  <c r="A1006" s="1"/>
  <c r="A1007" s="1"/>
  <c r="A1009" s="1"/>
  <c r="A1010" s="1"/>
  <c r="A1013" s="1"/>
  <c r="A1014" s="1"/>
  <c r="A1015" s="1"/>
  <c r="A1016" s="1"/>
  <c r="A1017" s="1"/>
  <c r="A1018" s="1"/>
  <c r="A1019" s="1"/>
  <c r="A1020" s="1"/>
  <c r="A1022" s="1"/>
  <c r="A1024" s="1"/>
  <c r="A1029" s="1"/>
  <c r="A1031" s="1"/>
  <c r="A1033" s="1"/>
  <c r="A1035" s="1"/>
  <c r="A1037" s="1"/>
  <c r="A1039" s="1"/>
  <c r="A1042" s="1"/>
  <c r="A1043" s="1"/>
  <c r="A1044" s="1"/>
  <c r="A1045" s="1"/>
  <c r="A1046" s="1"/>
  <c r="A1049" s="1"/>
  <c r="A1050" s="1"/>
  <c r="A1052" s="1"/>
  <c r="A1054" s="1"/>
  <c r="A1055" s="1"/>
  <c r="A1056" s="1"/>
  <c r="A1057" s="1"/>
  <c r="A1067" s="1"/>
  <c r="A1073" s="1"/>
  <c r="A1078" s="1"/>
  <c r="A1081" s="1"/>
  <c r="A1083" s="1"/>
  <c r="A1084" s="1"/>
  <c r="A1085" s="1"/>
  <c r="A1086" s="1"/>
  <c r="A1088" s="1"/>
  <c r="A1089" s="1"/>
  <c r="A1092" s="1"/>
  <c r="A1095" s="1"/>
  <c r="A1097" s="1"/>
  <c r="A1098" s="1"/>
  <c r="A1099" s="1"/>
  <c r="A1101" s="1"/>
  <c r="A1103" s="1"/>
  <c r="A1106" s="1"/>
  <c r="A1107" s="1"/>
  <c r="A1108" s="1"/>
  <c r="A1109" s="1"/>
  <c r="A1110" s="1"/>
  <c r="A1111" s="1"/>
  <c r="A1113" s="1"/>
  <c r="A1115" s="1"/>
  <c r="A1118" s="1"/>
  <c r="A1126" s="1"/>
  <c r="A1129" s="1"/>
  <c r="A1132" s="1"/>
  <c r="A1135" s="1"/>
  <c r="A1137" s="1"/>
  <c r="A1138" s="1"/>
  <c r="A1139" s="1"/>
  <c r="A1140" s="1"/>
  <c r="A1141" s="1"/>
  <c r="A1142" s="1"/>
  <c r="A1144" s="1"/>
  <c r="A1145" s="1"/>
  <c r="A1147" s="1"/>
  <c r="A1148" s="1"/>
  <c r="A1150" s="1"/>
  <c r="A1151" s="1"/>
  <c r="A1153" s="1"/>
  <c r="A1156" s="1"/>
  <c r="A1158" s="1"/>
  <c r="A1159" s="1"/>
  <c r="A1160" s="1"/>
  <c r="A1161" s="1"/>
  <c r="A1162" s="1"/>
  <c r="A1163" s="1"/>
  <c r="A1166" s="1"/>
  <c r="A1169" s="1"/>
  <c r="A1171" s="1"/>
  <c r="A1174" s="1"/>
  <c r="A1177" s="1"/>
  <c r="A1180" s="1"/>
  <c r="A1182" s="1"/>
  <c r="A1187" s="1"/>
  <c r="A1189" s="1"/>
  <c r="A1191" s="1"/>
  <c r="A1193" s="1"/>
  <c r="A1195" s="1"/>
  <c r="A1197" s="1"/>
  <c r="A1200" s="1"/>
  <c r="A1203" s="1"/>
  <c r="A1208" s="1"/>
  <c r="A1210" s="1"/>
  <c r="A1211" s="1"/>
  <c r="A1216" s="1"/>
  <c r="A1217" s="1"/>
  <c r="A1218" s="1"/>
  <c r="A1219" s="1"/>
  <c r="A1220" s="1"/>
  <c r="A1221" s="1"/>
  <c r="A1222" s="1"/>
  <c r="A1223" s="1"/>
  <c r="A1226" s="1"/>
  <c r="A1227" s="1"/>
  <c r="A1228" s="1"/>
  <c r="A1229" s="1"/>
  <c r="A1230" s="1"/>
  <c r="A1231" s="1"/>
  <c r="A1232" s="1"/>
  <c r="A1235" s="1"/>
  <c r="A1236" s="1"/>
  <c r="A1237" s="1"/>
  <c r="A1238" s="1"/>
  <c r="A1239" s="1"/>
  <c r="A1240" s="1"/>
  <c r="A1243" s="1"/>
  <c r="A1244" s="1"/>
  <c r="A1245" s="1"/>
  <c r="A1248" s="1"/>
  <c r="A1249" s="1"/>
  <c r="A1250" s="1"/>
  <c r="A1251" s="1"/>
  <c r="A1252" s="1"/>
  <c r="A1253" s="1"/>
  <c r="A1254" s="1"/>
  <c r="A1257" s="1"/>
  <c r="A1259" s="1"/>
  <c r="A1261" s="1"/>
  <c r="A1264" s="1"/>
  <c r="A1265" s="1"/>
  <c r="A1266" s="1"/>
  <c r="A1267" s="1"/>
  <c r="A1269" s="1"/>
  <c r="A1270" s="1"/>
  <c r="A1273" s="1"/>
  <c r="A1274" s="1"/>
  <c r="A1276" s="1"/>
  <c r="A1279" s="1"/>
  <c r="A1280" s="1"/>
  <c r="A1281" s="1"/>
  <c r="A1282" s="1"/>
  <c r="A1283" s="1"/>
  <c r="A1284" s="1"/>
  <c r="A1285" s="1"/>
  <c r="A1290" s="1"/>
  <c r="A1291" s="1"/>
  <c r="A1292" s="1"/>
  <c r="A1293" s="1"/>
  <c r="A1295" s="1"/>
  <c r="A1296" s="1"/>
  <c r="A1299" s="1"/>
  <c r="A1300" s="1"/>
  <c r="A1301" s="1"/>
  <c r="A1302" s="1"/>
  <c r="A1304" s="1"/>
  <c r="A1305" s="1"/>
  <c r="A1306" s="1"/>
  <c r="A1311" s="1"/>
  <c r="A1313" s="1"/>
  <c r="A1314" s="1"/>
  <c r="A1316" s="1"/>
  <c r="A1318" s="1"/>
  <c r="A1319" s="1"/>
  <c r="A1321" s="1"/>
  <c r="A1323" s="1"/>
  <c r="A1324" s="1"/>
  <c r="A1327" s="1"/>
  <c r="A1328" s="1"/>
  <c r="A1329" s="1"/>
  <c r="A1330" s="1"/>
  <c r="A1332" s="1"/>
  <c r="A1333" s="1"/>
  <c r="A1335" s="1"/>
  <c r="A1336" s="1"/>
  <c r="A1338" s="1"/>
  <c r="A1339" s="1"/>
  <c r="A1341" s="1"/>
  <c r="A1343" s="1"/>
  <c r="A1344" s="1"/>
  <c r="A1346" s="1"/>
  <c r="A1347" s="1"/>
  <c r="A1349" s="1"/>
  <c r="A1350" s="1"/>
  <c r="A1353" s="1"/>
  <c r="A1354" s="1"/>
  <c r="A1355" s="1"/>
  <c r="A1357" s="1"/>
  <c r="A1358" s="1"/>
  <c r="A1360" s="1"/>
  <c r="A1361" s="1"/>
  <c r="A1362" s="1"/>
  <c r="A1364" s="1"/>
  <c r="A1366" s="1"/>
  <c r="A1367" s="1"/>
  <c r="A1373" s="1"/>
  <c r="A1375" s="1"/>
  <c r="A1376" s="1"/>
  <c r="A1377" s="1"/>
  <c r="A1378" s="1"/>
  <c r="A1379" s="1"/>
  <c r="A1380" s="1"/>
  <c r="A1381" s="1"/>
  <c r="A1382" s="1"/>
  <c r="A1383" s="1"/>
  <c r="A1384" s="1"/>
  <c r="A1387" s="1"/>
  <c r="A1390" s="1"/>
  <c r="A1391" s="1"/>
  <c r="A1392" s="1"/>
  <c r="A1393" s="1"/>
  <c r="A1394" s="1"/>
  <c r="A1395" s="1"/>
  <c r="A1396" s="1"/>
  <c r="A1397" s="1"/>
  <c r="A1398" s="1"/>
  <c r="A1399" s="1"/>
  <c r="A1400" s="1"/>
  <c r="A1404" s="1"/>
  <c r="A1405" s="1"/>
  <c r="A1406" s="1"/>
  <c r="A1407" s="1"/>
  <c r="A1409" s="1"/>
  <c r="A1410" s="1"/>
  <c r="A1412" s="1"/>
  <c r="A1413" s="1"/>
  <c r="A1414" s="1"/>
  <c r="A1417" s="1"/>
  <c r="A1418" s="1"/>
  <c r="A1422" s="1"/>
  <c r="A1423" s="1"/>
  <c r="A1425" s="1"/>
  <c r="A1426" s="1"/>
  <c r="A1427" s="1"/>
  <c r="A1429" s="1"/>
  <c r="A1430" s="1"/>
  <c r="A1431" s="1"/>
  <c r="A1434" s="1"/>
  <c r="A1435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5" s="1"/>
  <c r="A1466" s="1"/>
  <c r="A1467" s="1"/>
  <c r="A1468" s="1"/>
  <c r="A1469" s="1"/>
  <c r="A1470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8" s="1"/>
  <c r="A1509" s="1"/>
  <c r="A1512" s="1"/>
  <c r="A1513" s="1"/>
  <c r="A1514" s="1"/>
  <c r="A1515" s="1"/>
  <c r="A1516" s="1"/>
  <c r="A1517" s="1"/>
  <c r="A1518" s="1"/>
  <c r="A1521" s="1"/>
  <c r="A1524" s="1"/>
  <c r="A1525" s="1"/>
  <c r="A1526" s="1"/>
  <c r="A1528" s="1"/>
  <c r="A1529" s="1"/>
  <c r="A1530" s="1"/>
  <c r="A1533" s="1"/>
  <c r="A1534" s="1"/>
  <c r="A1535" s="1"/>
  <c r="A1536" s="1"/>
  <c r="A1537" s="1"/>
  <c r="A1538" s="1"/>
  <c r="A1539" s="1"/>
  <c r="A1541" s="1"/>
  <c r="A1543" s="1"/>
  <c r="A1546" s="1"/>
  <c r="A1547" s="1"/>
  <c r="A1548" s="1"/>
  <c r="A1551" s="1"/>
  <c r="A1552" s="1"/>
  <c r="A1553" s="1"/>
  <c r="A1554" s="1"/>
  <c r="A1555" s="1"/>
  <c r="A1556" s="1"/>
  <c r="A1557" s="1"/>
  <c r="A1558" s="1"/>
  <c r="A1559" s="1"/>
  <c r="A1560" s="1"/>
  <c r="A1561" s="1"/>
  <c r="A1564" s="1"/>
  <c r="A1565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6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8" s="1"/>
  <c r="A1639" s="1"/>
  <c r="A1645" s="1"/>
  <c r="A1650" s="1"/>
  <c r="A1654" s="1"/>
  <c r="A1655" s="1"/>
  <c r="A1659" s="1"/>
  <c r="A1660" s="1"/>
  <c r="A1665" s="1"/>
  <c r="A1666" s="1"/>
  <c r="A1670" s="1"/>
  <c r="A1674" s="1"/>
  <c r="A1678" s="1"/>
  <c r="A1682" s="1"/>
  <c r="A1686" s="1"/>
  <c r="A1687" s="1"/>
  <c r="A1691" s="1"/>
  <c r="A1697" s="1"/>
  <c r="A1701" s="1"/>
  <c r="A1707" s="1"/>
  <c r="A1712" s="1"/>
  <c r="A1716" s="1"/>
  <c r="A1717" s="1"/>
  <c r="A1721" s="1"/>
  <c r="A1725" s="1"/>
  <c r="A1729" s="1"/>
  <c r="A1733" s="1"/>
  <c r="A1737" s="1"/>
  <c r="A1742" s="1"/>
  <c r="A1743" s="1"/>
  <c r="A1749" s="1"/>
  <c r="A1754" s="1"/>
  <c r="A1760" s="1"/>
  <c r="A1766" s="1"/>
  <c r="A1772" s="1"/>
  <c r="A1777" l="1"/>
  <c r="A1778" s="1"/>
  <c r="A1779" s="1"/>
  <c r="A1780" s="1"/>
  <c r="A1781" s="1"/>
  <c r="A1782" s="1"/>
  <c r="A1783" s="1"/>
  <c r="A1784" s="1"/>
  <c r="A1785" s="1"/>
  <c r="A1786" s="1"/>
  <c r="H905" l="1"/>
  <c r="H917" s="1"/>
  <c r="H942" s="1"/>
  <c r="H946" s="1"/>
  <c r="H983" s="1"/>
  <c r="H1025" s="1"/>
  <c r="H1058" l="1"/>
  <c r="H1059" s="1"/>
  <c r="H1119" s="1"/>
  <c r="H1120" s="1"/>
  <c r="H1183" l="1"/>
  <c r="H1286" l="1"/>
  <c r="H1204"/>
  <c r="H1212" s="1"/>
  <c r="H1307" l="1"/>
  <c r="H1368" s="1"/>
  <c r="H1369" s="1"/>
  <c r="H1385" s="1"/>
  <c r="H1388" s="1"/>
  <c r="H1401" l="1"/>
  <c r="H1419" l="1"/>
  <c r="H1415"/>
  <c r="H1436" l="1"/>
  <c r="H1471" s="1"/>
  <c r="H1432"/>
  <c r="H1490" l="1"/>
  <c r="H1510" l="1"/>
  <c r="H1505"/>
  <c r="H1519" l="1"/>
  <c r="H1522" s="1"/>
  <c r="H1531" s="1"/>
  <c r="H1549" l="1"/>
  <c r="H1562" s="1"/>
  <c r="H1580" s="1"/>
  <c r="H1544"/>
  <c r="H1581" l="1"/>
  <c r="H1640" l="1"/>
  <c r="H1587"/>
  <c r="H1651" l="1"/>
  <c r="H1656" s="1"/>
  <c r="H1671" l="1"/>
  <c r="H1667"/>
  <c r="H1661"/>
  <c r="H1679" l="1"/>
  <c r="H1683"/>
  <c r="H1675"/>
  <c r="H1688" l="1"/>
  <c r="H1692" s="1"/>
  <c r="H1698" s="1"/>
  <c r="H1761" l="1"/>
  <c r="H1755"/>
  <c r="H1750"/>
  <c r="H1767" l="1"/>
  <c r="H1773" s="1"/>
  <c r="H112" l="1"/>
  <c r="H119" l="1"/>
  <c r="H126" s="1"/>
  <c r="H135" s="1"/>
  <c r="H67"/>
  <c r="H39"/>
  <c r="H44"/>
  <c r="H50"/>
  <c r="H55"/>
  <c r="H61"/>
  <c r="H72" l="1"/>
  <c r="H107" l="1"/>
  <c r="H146" s="1"/>
  <c r="H97"/>
  <c r="H163" l="1"/>
  <c r="H150"/>
  <c r="H167" l="1"/>
  <c r="H171" s="1"/>
  <c r="H178" l="1"/>
  <c r="H185" l="1"/>
  <c r="H205" l="1"/>
  <c r="H209" l="1"/>
  <c r="H213" l="1"/>
  <c r="H218" l="1"/>
  <c r="H228" l="1"/>
  <c r="H250" l="1"/>
  <c r="H243"/>
  <c r="H236"/>
  <c r="H254" l="1"/>
  <c r="H258" s="1"/>
  <c r="H263" l="1"/>
  <c r="H267" s="1"/>
  <c r="H273" l="1"/>
  <c r="H277" l="1"/>
  <c r="H294" l="1"/>
  <c r="H309" l="1"/>
  <c r="H303"/>
  <c r="H320" l="1"/>
  <c r="H317"/>
  <c r="H326" l="1"/>
  <c r="H334" s="1"/>
  <c r="H341" l="1"/>
  <c r="H346" l="1"/>
  <c r="H350" l="1"/>
  <c r="H366" s="1"/>
  <c r="H375" s="1"/>
  <c r="H403" l="1"/>
  <c r="H413" l="1"/>
  <c r="H410"/>
  <c r="H421" l="1"/>
  <c r="H425" s="1"/>
  <c r="H416"/>
  <c r="H432" l="1"/>
  <c r="H429"/>
  <c r="H439" l="1"/>
  <c r="H435"/>
  <c r="H446" l="1"/>
  <c r="H443"/>
  <c r="H453" l="1"/>
  <c r="H449"/>
  <c r="H456" l="1"/>
  <c r="H468" s="1"/>
  <c r="H479" l="1"/>
  <c r="H473"/>
  <c r="H496" l="1"/>
  <c r="H488"/>
  <c r="H502" l="1"/>
  <c r="H509" l="1"/>
  <c r="H515" l="1"/>
  <c r="H525" l="1"/>
  <c r="H520"/>
  <c r="H540" l="1"/>
  <c r="H531"/>
  <c r="H551" l="1"/>
  <c r="H547"/>
  <c r="H567" l="1"/>
  <c r="H555"/>
  <c r="H563" s="1"/>
  <c r="H579" l="1"/>
  <c r="H570"/>
  <c r="H582" l="1"/>
  <c r="H600" l="1"/>
  <c r="H587"/>
  <c r="H606" l="1"/>
  <c r="H612" l="1"/>
  <c r="H618" l="1"/>
  <c r="H634" l="1"/>
  <c r="H623"/>
  <c r="H628" s="1"/>
  <c r="H646" l="1"/>
  <c r="H641"/>
  <c r="H637"/>
  <c r="H660" l="1"/>
  <c r="H656"/>
  <c r="H651"/>
  <c r="H684" l="1"/>
  <c r="H670"/>
  <c r="H676" s="1"/>
  <c r="H692" l="1"/>
  <c r="H698" l="1"/>
  <c r="H714" l="1"/>
  <c r="H711"/>
  <c r="H721" l="1"/>
  <c r="H725" l="1"/>
  <c r="H730" l="1"/>
  <c r="H749" l="1"/>
  <c r="H745"/>
  <c r="H739"/>
  <c r="H753" l="1"/>
  <c r="H762" l="1"/>
  <c r="H758"/>
  <c r="H772" l="1"/>
  <c r="H768"/>
  <c r="H782" l="1"/>
  <c r="H777"/>
  <c r="H786" l="1"/>
  <c r="H792" l="1"/>
  <c r="H800" l="1"/>
  <c r="H807" l="1"/>
  <c r="H35" s="1"/>
  <c r="H804"/>
  <c r="H1793" l="1"/>
  <c r="H1794" s="1"/>
  <c r="H1796" s="1"/>
  <c r="H1792"/>
  <c r="H1798" l="1"/>
</calcChain>
</file>

<file path=xl/sharedStrings.xml><?xml version="1.0" encoding="utf-8"?>
<sst xmlns="http://schemas.openxmlformats.org/spreadsheetml/2006/main" count="4934" uniqueCount="2608">
  <si>
    <t>Quantità</t>
  </si>
  <si>
    <t>01</t>
  </si>
  <si>
    <t>Prezzi elementari</t>
  </si>
  <si>
    <t>01.01</t>
  </si>
  <si>
    <t>Mercedi orarie della mano d'opera</t>
  </si>
  <si>
    <t>01.01.01</t>
  </si>
  <si>
    <t>Settore edile</t>
  </si>
  <si>
    <t>1</t>
  </si>
  <si>
    <t>Operaio alt. spec.</t>
  </si>
  <si>
    <t>h</t>
  </si>
  <si>
    <t>2</t>
  </si>
  <si>
    <t>Operaio spec.</t>
  </si>
  <si>
    <t>3</t>
  </si>
  <si>
    <t>Operaio qual.</t>
  </si>
  <si>
    <t>4</t>
  </si>
  <si>
    <t>Operaio com.</t>
  </si>
  <si>
    <t>SOMMA Settore edile</t>
  </si>
  <si>
    <t>01.01.02</t>
  </si>
  <si>
    <t>Settore metallo</t>
  </si>
  <si>
    <t>Operaio di 5. livello</t>
  </si>
  <si>
    <t>Operaio di 4. livello</t>
  </si>
  <si>
    <t>Operaio di 3. livello</t>
  </si>
  <si>
    <t>SOMMA Settore metallo</t>
  </si>
  <si>
    <t>01.01.03</t>
  </si>
  <si>
    <t>Settore legno</t>
  </si>
  <si>
    <t>Operaio altamente special.</t>
  </si>
  <si>
    <t>operaio spec.</t>
  </si>
  <si>
    <t>operaio qual.</t>
  </si>
  <si>
    <t>SOMMA Settore legno</t>
  </si>
  <si>
    <t>01.02</t>
  </si>
  <si>
    <t>Noli</t>
  </si>
  <si>
    <t>01.02.01</t>
  </si>
  <si>
    <t>Mezzi di trasporto</t>
  </si>
  <si>
    <t>Autocarro</t>
  </si>
  <si>
    <t>3.b</t>
  </si>
  <si>
    <t>Autocarro portata oltre 4,0 t fino a 8,00 t</t>
  </si>
  <si>
    <t>3.d</t>
  </si>
  <si>
    <t>Autocarro portata oltre 10,50 t fino a 14,00 t</t>
  </si>
  <si>
    <t>4.a</t>
  </si>
  <si>
    <t>Autocarro Autocarro 33t</t>
  </si>
  <si>
    <t>SOMMA Mezzi di trasporto</t>
  </si>
  <si>
    <t>01.02.03</t>
  </si>
  <si>
    <t>Macchine per movimento terra</t>
  </si>
  <si>
    <t>Escavatore cingolato</t>
  </si>
  <si>
    <t>3.e</t>
  </si>
  <si>
    <t>Escavatore cingolato oltre 102 kW fino a 152 kW (137 - 204 HP)</t>
  </si>
  <si>
    <t>SOMMA Macchine per movimento terra</t>
  </si>
  <si>
    <t>01.02.05</t>
  </si>
  <si>
    <t>Gru edili - Argani di sollevamento</t>
  </si>
  <si>
    <t>Gru semovente</t>
  </si>
  <si>
    <t>5</t>
  </si>
  <si>
    <t>Autogru:</t>
  </si>
  <si>
    <t>5.e</t>
  </si>
  <si>
    <t>Autogru: 35t</t>
  </si>
  <si>
    <t>SOMMA Gru edili - Argani di sollevamento</t>
  </si>
  <si>
    <t>01.02.06</t>
  </si>
  <si>
    <t>Compressori</t>
  </si>
  <si>
    <t>Compressore</t>
  </si>
  <si>
    <t>1.b</t>
  </si>
  <si>
    <t>Compressore oltre 3,00 m3/min fino a 6,00 m3/min</t>
  </si>
  <si>
    <t>Sovrappr. demolitore</t>
  </si>
  <si>
    <t>2.b</t>
  </si>
  <si>
    <t>Sovrappr. demolitore Sovrappr. ulteriore demolitore</t>
  </si>
  <si>
    <t>SOMMA Compressori</t>
  </si>
  <si>
    <t>01.02.08</t>
  </si>
  <si>
    <t>Ponteggi da costruzione e da manutenzione</t>
  </si>
  <si>
    <t>Ponte di facciata-tubolari:</t>
  </si>
  <si>
    <t>3.a</t>
  </si>
  <si>
    <t>Ponte di facciata-tubolari: 3,5kN/m2, prime 4 settimane</t>
  </si>
  <si>
    <t>m2</t>
  </si>
  <si>
    <t>Ponte di facciata-tubolari: per ogni giorno naturale successivo</t>
  </si>
  <si>
    <t>SOMMA Ponteggi da costruzione e da manutenzione</t>
  </si>
  <si>
    <t>01.02.11</t>
  </si>
  <si>
    <t>Vani contenitori</t>
  </si>
  <si>
    <t>Contenitori:</t>
  </si>
  <si>
    <t>Contenitori: 12 m3</t>
  </si>
  <si>
    <t>d</t>
  </si>
  <si>
    <t>Spese trasporto container:</t>
  </si>
  <si>
    <t>Spese trasporto container: fino 10 km</t>
  </si>
  <si>
    <t>cad</t>
  </si>
  <si>
    <t>SOMMA Vani contenitori</t>
  </si>
  <si>
    <t>02</t>
  </si>
  <si>
    <t>Opere da impresario - costruttore</t>
  </si>
  <si>
    <t>02.01</t>
  </si>
  <si>
    <t>Demolizioni</t>
  </si>
  <si>
    <t>02.01.01</t>
  </si>
  <si>
    <t>Demolizione completa</t>
  </si>
  <si>
    <t>Demolizione compl. fabbr.:</t>
  </si>
  <si>
    <t>1.c</t>
  </si>
  <si>
    <t>Demolizione compl. fabbr.: struttura in muratura con blocchi di cemento o laterizio, solai in c.a. oppure laterocemento, tetto in legno, acciaio oppure come solai</t>
  </si>
  <si>
    <t>m3</t>
  </si>
  <si>
    <t>SOMMA Demolizione completa</t>
  </si>
  <si>
    <t>02.01.02</t>
  </si>
  <si>
    <t>Demolizioni parziali</t>
  </si>
  <si>
    <t>Demoliz. parz. fabbr.:</t>
  </si>
  <si>
    <t>Demoliz. parz. fabbr.: struttura in muratura con blocchi di cemento o laterizio, solai in legno o travi d´acciaio e/o voltini</t>
  </si>
  <si>
    <t>Demoliz. parz. fabbr.: struttura in muratura con blocchi di cemento o laterizio, solai in c.a. oppure laterocemento, tetto in legno, acciaio oppure come solai</t>
  </si>
  <si>
    <t>SOMMA Demolizioni parziali</t>
  </si>
  <si>
    <t>02.01.03</t>
  </si>
  <si>
    <t>Rimozioni di elementi costruttivi</t>
  </si>
  <si>
    <t>Rimozione:</t>
  </si>
  <si>
    <t>1.f</t>
  </si>
  <si>
    <t>*Rimozione: soffittature</t>
  </si>
  <si>
    <t>1.i</t>
  </si>
  <si>
    <t>Rimozione: pavimento in marmette</t>
  </si>
  <si>
    <t>1.j</t>
  </si>
  <si>
    <t>Rimozione: massetto in calcestruzzo</t>
  </si>
  <si>
    <t>m2cm</t>
  </si>
  <si>
    <t>1.l</t>
  </si>
  <si>
    <t>Rimozione: intonaco su pareti e soffitti</t>
  </si>
  <si>
    <t>1.q</t>
  </si>
  <si>
    <t>*Rimozione: pavimento in PVC</t>
  </si>
  <si>
    <t>mq</t>
  </si>
  <si>
    <t>1.r</t>
  </si>
  <si>
    <t>*Rimozione: rivestimento palco</t>
  </si>
  <si>
    <t>Rimozione serramento</t>
  </si>
  <si>
    <t>6</t>
  </si>
  <si>
    <t>Rimozione selciato:</t>
  </si>
  <si>
    <t>6.a</t>
  </si>
  <si>
    <t>Rimozione selciato: Demolizione di pavimentazione in cubetti</t>
  </si>
  <si>
    <t>7</t>
  </si>
  <si>
    <t>Asporto di cordonata</t>
  </si>
  <si>
    <t>7.a</t>
  </si>
  <si>
    <t>Asporto di cordonata cordonate in pietra naturale</t>
  </si>
  <si>
    <t>m</t>
  </si>
  <si>
    <t>8</t>
  </si>
  <si>
    <t>Perforazioni a rotazione di conglomerato cementizio</t>
  </si>
  <si>
    <t>8.j</t>
  </si>
  <si>
    <t>Perforazioni a rotazione di conglomerato cementizio D = 92 mm</t>
  </si>
  <si>
    <t>cm</t>
  </si>
  <si>
    <t>8.p</t>
  </si>
  <si>
    <t>Perforazioni a rotazione di conglomerato cementizio D = 182 mm</t>
  </si>
  <si>
    <t>8.t</t>
  </si>
  <si>
    <t>Perforazioni a rotazione di conglomerato cementizio D = 300 mm</t>
  </si>
  <si>
    <t>9</t>
  </si>
  <si>
    <t>Taglio a sega o filo di pareti in conglomerato cementizio anche armato</t>
  </si>
  <si>
    <t>9.a</t>
  </si>
  <si>
    <t>Taglio a sega o filo di pareti in conglomerato cementizio anche armato Taglio di pareti, taglio normale</t>
  </si>
  <si>
    <t>10</t>
  </si>
  <si>
    <t>Taglio a sega o filo di conglomerato cementizio</t>
  </si>
  <si>
    <t>10.a</t>
  </si>
  <si>
    <t>Taglio a sega o filo di conglomerato cementizio Taglio di solette, taglio normale</t>
  </si>
  <si>
    <t>11</t>
  </si>
  <si>
    <t>*Rimozione tubaz. fognat.</t>
  </si>
  <si>
    <t>metri</t>
  </si>
  <si>
    <t>12</t>
  </si>
  <si>
    <t>*Asportazione e smaltimento container</t>
  </si>
  <si>
    <t>a forfait</t>
  </si>
  <si>
    <t>13</t>
  </si>
  <si>
    <t>*Rimozione degli elementi di ombreggiamento interno</t>
  </si>
  <si>
    <t>SOMMA Rimozioni di elementi costruttivi</t>
  </si>
  <si>
    <t>02.01.04</t>
  </si>
  <si>
    <t>Diritti di discarica</t>
  </si>
  <si>
    <t>Diritti di discarica per materiali da scavo</t>
  </si>
  <si>
    <t>1.h</t>
  </si>
  <si>
    <t>*Diritti di discarica per materiali da scavo cat.1/C: miscuglio sabbia e ghiaia con limo e argilla</t>
  </si>
  <si>
    <t>t</t>
  </si>
  <si>
    <t>Diritti di discarica per macerie edili</t>
  </si>
  <si>
    <t>2.n</t>
  </si>
  <si>
    <t>Diritti di discarica per macerie edili cat.3/A: macerie edili frammiste al 10%</t>
  </si>
  <si>
    <t>2.o</t>
  </si>
  <si>
    <t>Diritti di discarica per macerie edili cat.3/B: macerie edili frammiste al 20%</t>
  </si>
  <si>
    <t>2.p</t>
  </si>
  <si>
    <t>Diritti di discarica per macerie edili cat.3/C: macerie edili frammiste al 30%</t>
  </si>
  <si>
    <t>Diritti di discarica per materiali sintetici e lignei</t>
  </si>
  <si>
    <t>3.c</t>
  </si>
  <si>
    <t>Diritti di discarica per materiali sintetici e lignei cat.5/SP: rifiuti ingombranti</t>
  </si>
  <si>
    <t>SOMMA Diritti di discarica</t>
  </si>
  <si>
    <t>02.02</t>
  </si>
  <si>
    <t>Movimenti di terra</t>
  </si>
  <si>
    <t>02.02.01</t>
  </si>
  <si>
    <t>Preparazione area cantiere</t>
  </si>
  <si>
    <t>Sgombero area cantiere:</t>
  </si>
  <si>
    <t>Sgombero area cantiere: rimozione ceppi</t>
  </si>
  <si>
    <t>SOMMA Preparazione area cantiere</t>
  </si>
  <si>
    <t>02.02.03</t>
  </si>
  <si>
    <t>*Scavi di sbancamento (a sezione aperta)</t>
  </si>
  <si>
    <t>*Scavo generale:</t>
  </si>
  <si>
    <t>1.a</t>
  </si>
  <si>
    <t>*con mezzo mecc. con trasp. a rifiuto, fino ad una profondità di 4,50 m</t>
  </si>
  <si>
    <t>Scavo generale: sovrappr. per acque sorgive</t>
  </si>
  <si>
    <t>1.d</t>
  </si>
  <si>
    <t>Scavo generale: Estrazione di massi in scavi di sbancamento</t>
  </si>
  <si>
    <t>*Scavo generale: Sovrapprezzo per profondità oltre 4,50 m fino a 12,40m</t>
  </si>
  <si>
    <t>SOMMA *Scavi di sbancamento (a sezione aperta)</t>
  </si>
  <si>
    <t>02.02.04</t>
  </si>
  <si>
    <t>Scavo a sezione obbligata</t>
  </si>
  <si>
    <t>Scavo fondazione:</t>
  </si>
  <si>
    <t>Scavo fondazione: a mano</t>
  </si>
  <si>
    <t>Scavo fondazione: con caricamento su mezzo e con trasporto</t>
  </si>
  <si>
    <t>Scavo a sezione ristretta in materiale di qualunque consistenza</t>
  </si>
  <si>
    <t>2.a</t>
  </si>
  <si>
    <t>Scavo a sezione ristretta in materiale di qualunque consistenza con caricamento su mezzo e con trasporto</t>
  </si>
  <si>
    <t>SOMMA Scavo a sezione obbligata</t>
  </si>
  <si>
    <t>02.02.05</t>
  </si>
  <si>
    <t>Rinterri e rilevati</t>
  </si>
  <si>
    <t>Rinterro con materiale di scavo:</t>
  </si>
  <si>
    <t>Rinterro con materiale di scavo: con mezzi meccanici</t>
  </si>
  <si>
    <t>Rinterro e rilevato con materiale di cava:</t>
  </si>
  <si>
    <t>Rinterro e rilevato con materiale di cava: a mano</t>
  </si>
  <si>
    <t>con mezzi meccanici</t>
  </si>
  <si>
    <t>Spianamento terra veget. di accumulo</t>
  </si>
  <si>
    <t>*Sabbia per salto in lungo</t>
  </si>
  <si>
    <t>mc</t>
  </si>
  <si>
    <t>SOMMA Rinterri e rilevati</t>
  </si>
  <si>
    <t>02.04</t>
  </si>
  <si>
    <t>Opere in conglomerato cementizio armato e non armato, casseforme e prefabbricati</t>
  </si>
  <si>
    <t>02.04.10</t>
  </si>
  <si>
    <t>Conglomerato cementizio per manufatti armati e non armati</t>
  </si>
  <si>
    <t>*Fondazioni continue, plinti e platee in cls compr. casseri C 25/30casseri C 25/30</t>
  </si>
  <si>
    <t>2.f</t>
  </si>
  <si>
    <t>*Fondazioni continue, plinti e platee in cls compr. 02.04.30.01.bcasseri C 25/30</t>
  </si>
  <si>
    <t>*Pareti c.a. compr. Casseri</t>
  </si>
  <si>
    <t>*Parete c.a. compr. casseri C 32/40 e C25/30</t>
  </si>
  <si>
    <t>*Struttura c.a. compr. Casseri</t>
  </si>
  <si>
    <t>Struttura c.a. compr. casseri C 32/40</t>
  </si>
  <si>
    <t>*Gradini in c.a. compr. Casseri</t>
  </si>
  <si>
    <t>8.a</t>
  </si>
  <si>
    <t>*Gradini in c.a. compr. casseri C 32/40</t>
  </si>
  <si>
    <t>SOMMA Conglomerato cementizio per manufatti armati e non armati</t>
  </si>
  <si>
    <t>02.04.20</t>
  </si>
  <si>
    <t>Sovrapprezzi per conglomerato cementizio per manufatti armati e non armati</t>
  </si>
  <si>
    <t>classe di esposizione XC</t>
  </si>
  <si>
    <t>classe di esposizione XC XC4 con penetrazione acqua 15 mm</t>
  </si>
  <si>
    <t>SOMMA Sovrapprezzi per conglomerato cementizio per manufatti armati e non armati</t>
  </si>
  <si>
    <t>02.05</t>
  </si>
  <si>
    <t>Acciaio per c. a.</t>
  </si>
  <si>
    <t>02.05.01</t>
  </si>
  <si>
    <t>Acciaio in barre</t>
  </si>
  <si>
    <t>Acciaio tondo:</t>
  </si>
  <si>
    <t>acciaio ad aderenza migl. B450C</t>
  </si>
  <si>
    <t>kg</t>
  </si>
  <si>
    <t>1.g</t>
  </si>
  <si>
    <t>*armatura contro il punzonamento 98/195x3/98</t>
  </si>
  <si>
    <t>pezzi</t>
  </si>
  <si>
    <t>*armatura contro il punzonamento 98/195x5/98</t>
  </si>
  <si>
    <t>*armatura contro il punzonamento 56/112x2/56</t>
  </si>
  <si>
    <t>*armatura contro il punzonamento 56/112x3/56</t>
  </si>
  <si>
    <t>1.k</t>
  </si>
  <si>
    <t>*armatura contro il punzonamento 169/337x2/169</t>
  </si>
  <si>
    <t>*armatura contro il punzonamento 94/187x3/94</t>
  </si>
  <si>
    <t>1.m</t>
  </si>
  <si>
    <t>*armatura contro il punzonamento 281/562x2/281</t>
  </si>
  <si>
    <t>1.n</t>
  </si>
  <si>
    <t>*Ferri di ripresa</t>
  </si>
  <si>
    <t>SOMMA Acciaio in barre</t>
  </si>
  <si>
    <t>02.05.02</t>
  </si>
  <si>
    <t>Reti elettrosaldate</t>
  </si>
  <si>
    <t>Rete elettrosaldata:</t>
  </si>
  <si>
    <t>acciaio ad aderenza migl., B450C</t>
  </si>
  <si>
    <t>SOMMA Reti elettrosaldate</t>
  </si>
  <si>
    <t>02.05.03</t>
  </si>
  <si>
    <t>*Strutture in acciaio</t>
  </si>
  <si>
    <t>*Strutture di acciaio:</t>
  </si>
  <si>
    <t>*saldate</t>
  </si>
  <si>
    <t>SOMMA *Strutture in acciaio</t>
  </si>
  <si>
    <t>02.07</t>
  </si>
  <si>
    <t>Murature in pietra artificiale (blocchi, laterizi)</t>
  </si>
  <si>
    <t>02.07.01</t>
  </si>
  <si>
    <t>Murature</t>
  </si>
  <si>
    <t>Murat. blocchi lat. multif. alv.:</t>
  </si>
  <si>
    <t>8.b</t>
  </si>
  <si>
    <t>Murat. blocchi lat. multif. alv.: con malta cl M5</t>
  </si>
  <si>
    <t>Murat. blocchi lat. calibrati multif. alv. con cavità riempite:</t>
  </si>
  <si>
    <t>11.a</t>
  </si>
  <si>
    <t>Murat. blocchi lat. calibrati multif. alv. con cavità riempite: con malta a spessore sottile e giunto 1 mm</t>
  </si>
  <si>
    <t>SOMMA Murature</t>
  </si>
  <si>
    <t>02.07.03</t>
  </si>
  <si>
    <t>Tramezze, rivestimenti</t>
  </si>
  <si>
    <t>Tramezza forati spess. 12cm:</t>
  </si>
  <si>
    <t>con malta bastarda</t>
  </si>
  <si>
    <t>Tramezza blocchi Porenbeton:</t>
  </si>
  <si>
    <t>6.c</t>
  </si>
  <si>
    <t>spess. 12cm G2</t>
  </si>
  <si>
    <t>*Porta scorrevole - telaio</t>
  </si>
  <si>
    <t>SOMMA Tramezze, rivestimenti</t>
  </si>
  <si>
    <t>02.09</t>
  </si>
  <si>
    <t>Intonaci</t>
  </si>
  <si>
    <t>SOMMA Intonaci</t>
  </si>
  <si>
    <t>02.09.01</t>
  </si>
  <si>
    <t>Intonaco grezzo 2 mani:</t>
  </si>
  <si>
    <t>rinzaffo+malta di calce</t>
  </si>
  <si>
    <t>Intonaco civile 3 mani:</t>
  </si>
  <si>
    <t>rinzaffo+calce idrata+grassello</t>
  </si>
  <si>
    <t>Strato di finitura:</t>
  </si>
  <si>
    <t>*Strato di finitura: rifinitura a frattazzo</t>
  </si>
  <si>
    <t>7.c</t>
  </si>
  <si>
    <t>*Strato di finitura: superf. Scabra</t>
  </si>
  <si>
    <t>19</t>
  </si>
  <si>
    <t>*sistema di isolamento esterno con pannello in vetro cellulareEPS</t>
  </si>
  <si>
    <t>19.a</t>
  </si>
  <si>
    <t>*sistema di isolamento esterno con pannello in vetro cellulare, spess. 16 cmEPS, spessore 16 cm + intonaco (capotto)</t>
  </si>
  <si>
    <t>19.b</t>
  </si>
  <si>
    <t>*sistema di isolamento esterno con pannello in vetro cellulare, spess. 6 cmEPS, spessore 10 cm + intonaco (capotto)</t>
  </si>
  <si>
    <t>20</t>
  </si>
  <si>
    <t>*Malta antincendio</t>
  </si>
  <si>
    <t>20.a</t>
  </si>
  <si>
    <t>*Barriera antincendio fino a 0,05 m2</t>
  </si>
  <si>
    <t>20.b</t>
  </si>
  <si>
    <t>*Barriera antincendio fino a 0,10 m2</t>
  </si>
  <si>
    <t>20.c</t>
  </si>
  <si>
    <t>*Barriera antincendio fino a 0,20 m2</t>
  </si>
  <si>
    <t>21</t>
  </si>
  <si>
    <t>*tamponamento delle fessure</t>
  </si>
  <si>
    <t>21.a</t>
  </si>
  <si>
    <t>*per larghezze delle fessure fino a ca. 15 mm</t>
  </si>
  <si>
    <t>ml</t>
  </si>
  <si>
    <t>21.b</t>
  </si>
  <si>
    <t>*per larghezze delle fessure da ca. 15 mm fino a 100 mm</t>
  </si>
  <si>
    <t>02.09.02</t>
  </si>
  <si>
    <t>Portaintonaco, armature per intonaco</t>
  </si>
  <si>
    <t>Armatura intonaco:</t>
  </si>
  <si>
    <t>5.b</t>
  </si>
  <si>
    <t>con rete fibra sint.</t>
  </si>
  <si>
    <t>SOMMA Portaintonaco, armature per intonaco</t>
  </si>
  <si>
    <t>02.09.07</t>
  </si>
  <si>
    <t>Profili</t>
  </si>
  <si>
    <t>Paraspigolo:</t>
  </si>
  <si>
    <t>lungh. 2m</t>
  </si>
  <si>
    <t>SOMMA Profili</t>
  </si>
  <si>
    <t>02.10</t>
  </si>
  <si>
    <t>Vespai e sottofondi</t>
  </si>
  <si>
    <t>02.10.01</t>
  </si>
  <si>
    <t>Vespai</t>
  </si>
  <si>
    <t>Ossatura di sottofondo con pietrame:</t>
  </si>
  <si>
    <t>Ossatura di sottofondo con pietrame: spess. 25-30cm</t>
  </si>
  <si>
    <t>SOMMA Vespai</t>
  </si>
  <si>
    <t>02.10.02</t>
  </si>
  <si>
    <t>Massetti di sottofondo</t>
  </si>
  <si>
    <t>Massetto su ossatura spess. 10 cm:</t>
  </si>
  <si>
    <t>impasto di cem.</t>
  </si>
  <si>
    <t>Massetto livellante spess. 5cm:</t>
  </si>
  <si>
    <t>Massetto livellante spess. 5cm: impasto di cemento</t>
  </si>
  <si>
    <t>Massetto livellante spess. 5cm: cemento cellulare</t>
  </si>
  <si>
    <t>Sovrappr. voce .03 b) magg. spess. 1cm</t>
  </si>
  <si>
    <t>Massetto formaz. pendenze spess. 7cm</t>
  </si>
  <si>
    <t>Massetto di protezione spess. 4-5cm</t>
  </si>
  <si>
    <t>SOMMA Massetti di sottofondo</t>
  </si>
  <si>
    <t>02.10.03</t>
  </si>
  <si>
    <t>Massetti galleggianti</t>
  </si>
  <si>
    <t>Massetto gallegg. pav. a malta spess. 5cm</t>
  </si>
  <si>
    <t>Sovrappr. voce .01 magg. spess. 1cm</t>
  </si>
  <si>
    <t>Massetto gallegg. pav. incoll. spess. 5cm</t>
  </si>
  <si>
    <t>Massetto gallegg. in anidride spess. 4cm</t>
  </si>
  <si>
    <t>Sovrappr. voce .05 per magg. spess.</t>
  </si>
  <si>
    <t>*Sovraprezzo alla pos.5 per l´esecuzione del massetto con malta a veloce essicazione</t>
  </si>
  <si>
    <t>SOMMA Massetti galleggianti</t>
  </si>
  <si>
    <t>02.10.04</t>
  </si>
  <si>
    <t>Pavimenti in cemento</t>
  </si>
  <si>
    <t>Pavimento di scantinato:</t>
  </si>
  <si>
    <t>Pavimento di scantinato: pav. spess. 8+2cm</t>
  </si>
  <si>
    <t>Pav. industr. spess. 15cm:</t>
  </si>
  <si>
    <t>Pav. industr. spess. 15cm: superf. frattazzo mecc.</t>
  </si>
  <si>
    <t>2.e</t>
  </si>
  <si>
    <t>*Sovraprezzo per esecuzione della superficie a spina di pesce</t>
  </si>
  <si>
    <t>SOMMA Pavimenti in cemento</t>
  </si>
  <si>
    <t>02.11</t>
  </si>
  <si>
    <t>Impermeabilizzazioni</t>
  </si>
  <si>
    <t>02.11.01</t>
  </si>
  <si>
    <t>Impermeabilizzazione orizzontale sotto pareti</t>
  </si>
  <si>
    <t>Imperm. orizz.:</t>
  </si>
  <si>
    <t>Imperm. orizz.: feltro bitum. 1500g/m2, monostrato saldato</t>
  </si>
  <si>
    <t>malta imperm. 2000g/m2</t>
  </si>
  <si>
    <t>SOMMA Impermeabilizzazione orizzontale sotto pareti</t>
  </si>
  <si>
    <t>02.11.02</t>
  </si>
  <si>
    <t>Impermeabilizzazione verticale di pareti</t>
  </si>
  <si>
    <t>Imperm. vertic.:</t>
  </si>
  <si>
    <t>2 spalmat. bitum. emul. 2000g/m2</t>
  </si>
  <si>
    <t>SOMMA Impermeabilizzazione verticale di pareti</t>
  </si>
  <si>
    <t>02.11.03</t>
  </si>
  <si>
    <t>Impermeabilizzazione di sottofondi</t>
  </si>
  <si>
    <t>Vasche imperm. (Imperm. sottof.) 1xmembr.prefabbr.:</t>
  </si>
  <si>
    <t>Vasche imperm. (Imperm. sottof.) 1xmembr.prefabbr.: Membrana bituminosa prefabbricata 4 mm - TNT</t>
  </si>
  <si>
    <t>SOMMA Impermeabilizzazione di sottofondi</t>
  </si>
  <si>
    <t>02.11.04</t>
  </si>
  <si>
    <t>Strati separatori, strati protettivi</t>
  </si>
  <si>
    <t>Strato separatore:</t>
  </si>
  <si>
    <t>polietilene 0,20mm</t>
  </si>
  <si>
    <t>Strato separatore: polietilene 0,30mm</t>
  </si>
  <si>
    <t>SOMMA Strati separatori, strati protettivi</t>
  </si>
  <si>
    <t>02.11.05</t>
  </si>
  <si>
    <t>Giunti</t>
  </si>
  <si>
    <t>Profilato Waterstop:</t>
  </si>
  <si>
    <t>giunti dilataz. int. largh. 240mm</t>
  </si>
  <si>
    <t>SOMMA Giunti</t>
  </si>
  <si>
    <t>02.11.06</t>
  </si>
  <si>
    <t>Sigillatura di giunti</t>
  </si>
  <si>
    <t>Giunto con 2x paraspigoli:</t>
  </si>
  <si>
    <t>Giunto con 2x paraspigoli: largh. 10-15mm</t>
  </si>
  <si>
    <t>Giunto di dilatazione:</t>
  </si>
  <si>
    <t>4.b</t>
  </si>
  <si>
    <t>Giunto di dilatazione: 15x10mm</t>
  </si>
  <si>
    <t>SOMMA Sigillatura di giunti</t>
  </si>
  <si>
    <t>02.11.07</t>
  </si>
  <si>
    <t>Gusci di raccordo</t>
  </si>
  <si>
    <t>Guscio di raccordo:</t>
  </si>
  <si>
    <t>Guscio di raccordo: raccordo fondomuro-fondazione</t>
  </si>
  <si>
    <t>SOMMA Gusci di raccordo</t>
  </si>
  <si>
    <t>02.12</t>
  </si>
  <si>
    <t>Isolamenti</t>
  </si>
  <si>
    <t>02.12.01</t>
  </si>
  <si>
    <t>Isolamenti termici</t>
  </si>
  <si>
    <t>Sughero 90-100 kg/m3:</t>
  </si>
  <si>
    <t>Sughero 90-100 kg/m3: pareti, spess. 30mm</t>
  </si>
  <si>
    <t>Polistirolo espanso estruso EPS:</t>
  </si>
  <si>
    <t>9.c</t>
  </si>
  <si>
    <t>pav., spess. 5cm</t>
  </si>
  <si>
    <t>pannelli di vetro cellulare, 0,044 W/mk, pavimenti:</t>
  </si>
  <si>
    <t>13.B</t>
  </si>
  <si>
    <t>pannelli di vetro cellulare, 0,044 W/mk, pavimenti: spess. 6cm</t>
  </si>
  <si>
    <t>16</t>
  </si>
  <si>
    <t>pannelli termoisolanti di polistirene estruso XPS:</t>
  </si>
  <si>
    <t>16.a</t>
  </si>
  <si>
    <t>pannelli in XPS, spess. 10,0 cm</t>
  </si>
  <si>
    <t>16.d</t>
  </si>
  <si>
    <t>pannelli in XPS, spess. 16,0 cm</t>
  </si>
  <si>
    <t>17</t>
  </si>
  <si>
    <t>pannelli in vetro cellulare per solaio, 130-140 kg/m3:</t>
  </si>
  <si>
    <t>17.a</t>
  </si>
  <si>
    <t>pannelli in vetro cellulare per solaio, 130-140 kg/m3: pannelli in vetro cellulare, spess. 4,0 cm</t>
  </si>
  <si>
    <t>17.d</t>
  </si>
  <si>
    <t>pannelli in vetro cellulare per solaio, 130-140 kg/m3: pannelli in vetro cellulare, spess. 10,0 cm</t>
  </si>
  <si>
    <t>22.a</t>
  </si>
  <si>
    <t>*spessore 5cm</t>
  </si>
  <si>
    <t>23</t>
  </si>
  <si>
    <t>*Argilla espansa come strato da isolamento contro terreno</t>
  </si>
  <si>
    <t>SOMMA Isolamenti termici</t>
  </si>
  <si>
    <t>02.12.02</t>
  </si>
  <si>
    <t>Isolamenti acustici</t>
  </si>
  <si>
    <t>Isolam. acust. largh. 12-20cm:</t>
  </si>
  <si>
    <t>Isolam. acust. largh. 12-20cm: trucioli gomma spess. 8mm</t>
  </si>
  <si>
    <t>Isolam. anticalpestio, carico 5 kN/m2:</t>
  </si>
  <si>
    <t>2.c</t>
  </si>
  <si>
    <t>polietilene espanso, densità &lt;25kg/m3, spess. 5mm</t>
  </si>
  <si>
    <t>2.g</t>
  </si>
  <si>
    <t>Isolam. anticalpestio, carico 5 kN/m2: fibra di roccia, spess. 25mm</t>
  </si>
  <si>
    <t>Isolam. anticalpestio, lana minerale, carico 5 kN/m2:</t>
  </si>
  <si>
    <t>Isolam. anticalpestio, lana minerale, carico 5 kN/m2: spessore 20-5mm</t>
  </si>
  <si>
    <t>SOMMA Isolamenti acustici</t>
  </si>
  <si>
    <t>02.15</t>
  </si>
  <si>
    <t>Impermeabilizzazioni di coperture</t>
  </si>
  <si>
    <t>02.15.01</t>
  </si>
  <si>
    <t>Coperture continue</t>
  </si>
  <si>
    <t>Manto imperm. in poliolefine:</t>
  </si>
  <si>
    <t>6.b</t>
  </si>
  <si>
    <t>Manto imperm. in poliolefine: spessore 2 mm</t>
  </si>
  <si>
    <t>Manto imperm. in PVC armato:</t>
  </si>
  <si>
    <t>SOMMA Coperture continue</t>
  </si>
  <si>
    <t>02.15.02</t>
  </si>
  <si>
    <t>Raccordi, bordi</t>
  </si>
  <si>
    <t>Raccordo a parete in PVC:</t>
  </si>
  <si>
    <t>Scossalina lamiera plastif.:</t>
  </si>
  <si>
    <t>Scossalina lamiera plastif.: sv. 15cm</t>
  </si>
  <si>
    <t>Scossalina a sbalzo:</t>
  </si>
  <si>
    <t>4.c</t>
  </si>
  <si>
    <t>Scossalina a sbalzo: sv. 20cm</t>
  </si>
  <si>
    <t>Raccordo parete - lamiera plastificata</t>
  </si>
  <si>
    <t>SOMMA Raccordi, bordi</t>
  </si>
  <si>
    <t>02.15.04</t>
  </si>
  <si>
    <t>Riporti, pavimentazioni</t>
  </si>
  <si>
    <t>Zavorra in ghiaia tonda spess. 5cm</t>
  </si>
  <si>
    <t>SOMMA Riporti, pavimentazioni</t>
  </si>
  <si>
    <t>02.16</t>
  </si>
  <si>
    <t>Drenaggi, canalizzazioni, fognature e pavimentazioni stradali</t>
  </si>
  <si>
    <t>02.16.01</t>
  </si>
  <si>
    <t>Tubi di drenaggio</t>
  </si>
  <si>
    <t>Condotto drenante HDPE:</t>
  </si>
  <si>
    <t>Condotto drenante HDPE: DN 110mm - Ventilazione radon</t>
  </si>
  <si>
    <t>Condotto drenante HDPE: DN 160mm</t>
  </si>
  <si>
    <t>SOMMA Tubi di drenaggio</t>
  </si>
  <si>
    <t>02.16.02</t>
  </si>
  <si>
    <t>Strati filtranti</t>
  </si>
  <si>
    <t>Parete filtr. in blocchi cls:</t>
  </si>
  <si>
    <t>Parete filtr. in blocchi cls: spess. 10cm</t>
  </si>
  <si>
    <t>Drenaggio vert. muratura:</t>
  </si>
  <si>
    <t>Drenaggio vert. muratura: telo in poliet. con bollini</t>
  </si>
  <si>
    <t>Membrana filtrante:</t>
  </si>
  <si>
    <t>Membrana filtrante: tessuto spess. 0,7mm</t>
  </si>
  <si>
    <t>SOMMA Strati filtranti</t>
  </si>
  <si>
    <t>02.16.04</t>
  </si>
  <si>
    <t>Fognature</t>
  </si>
  <si>
    <t>tubazioni strutturate PVC</t>
  </si>
  <si>
    <t>tubazioni strutturate PVC DN 110 mm</t>
  </si>
  <si>
    <t>tubazioni strutturate PVC DN 125 mm</t>
  </si>
  <si>
    <t>tubazioni strutturate PVC DN 160 mm</t>
  </si>
  <si>
    <t>4.d</t>
  </si>
  <si>
    <t>DN 200 mm</t>
  </si>
  <si>
    <t>SOMMA Fognature</t>
  </si>
  <si>
    <t>02.16.05</t>
  </si>
  <si>
    <t>Tubazioni per cavi</t>
  </si>
  <si>
    <t>Tubaz.passacavo PE-ad rotoli:</t>
  </si>
  <si>
    <t>Tubaz.passacavo PE-ad rotoli: DN 75/63</t>
  </si>
  <si>
    <t>Tubaz.passacavo PE-ad rotoli: DN 110/94</t>
  </si>
  <si>
    <t>SOMMA Tubazioni per cavi</t>
  </si>
  <si>
    <t>02.16.06</t>
  </si>
  <si>
    <t>Rivestimenti protettivi</t>
  </si>
  <si>
    <t>Formelle copricavo</t>
  </si>
  <si>
    <t>Sabbia per difesa cavi</t>
  </si>
  <si>
    <t>SOMMA Rivestimenti protettivi</t>
  </si>
  <si>
    <t>02.16.07</t>
  </si>
  <si>
    <t>Pozzetti</t>
  </si>
  <si>
    <t>Pozzetti in conglomerato cem. non armato, rettangolari</t>
  </si>
  <si>
    <t>30x30</t>
  </si>
  <si>
    <t>40x40</t>
  </si>
  <si>
    <t>50x50</t>
  </si>
  <si>
    <t>1.e</t>
  </si>
  <si>
    <t>80x80</t>
  </si>
  <si>
    <t>Pozzetti in conglomerato cem. non armato, rettangolari 100x100</t>
  </si>
  <si>
    <t>Anello prolunga pozzetto:</t>
  </si>
  <si>
    <t>Anello prolunga pozzetto: 80x80x40(H)x7cm</t>
  </si>
  <si>
    <t>Pozzetto in cls 100x120:</t>
  </si>
  <si>
    <t>Pozzetto in cls 100x120: prof. 150cm</t>
  </si>
  <si>
    <t>Pozzetto in cls:</t>
  </si>
  <si>
    <t>Pozzetto in cls: 100x120x150(H)cm</t>
  </si>
  <si>
    <t>Pozzo perdente acque piovane:</t>
  </si>
  <si>
    <t>Pozzo perdente acque piovane: ø 1500mm</t>
  </si>
  <si>
    <t>SOMMA Pozzetti</t>
  </si>
  <si>
    <t>02.16.08</t>
  </si>
  <si>
    <t>Chiusini, caditoie e minuteria</t>
  </si>
  <si>
    <t>Chiusino in ghisa:</t>
  </si>
  <si>
    <t>300x300mm, 15-20kg</t>
  </si>
  <si>
    <t>400x400mm, 20-30kg</t>
  </si>
  <si>
    <t>500x500mm, 75/85kg</t>
  </si>
  <si>
    <t>600x600mm, 110-120kg</t>
  </si>
  <si>
    <t>Canaletto di scolo:</t>
  </si>
  <si>
    <t>Canaletto di scolo: griglia in ghisa, 10(largh.)cm</t>
  </si>
  <si>
    <t>SOMMA Chiusini, caditoie e minuteria</t>
  </si>
  <si>
    <t>02.16.09</t>
  </si>
  <si>
    <t>Strade, vialetti, piazze</t>
  </si>
  <si>
    <t>Sottofondo ghiaioso:</t>
  </si>
  <si>
    <t>spess. 20cm</t>
  </si>
  <si>
    <t>Sottofondo ghiaioso da scavo:</t>
  </si>
  <si>
    <t>Sottofondo ghiaioso da scavo: spess. 15cm</t>
  </si>
  <si>
    <t>Costipazione di riporto</t>
  </si>
  <si>
    <t>*Pavimentazione vialetti e campi gioco</t>
  </si>
  <si>
    <t>Trattamento superf. sottof. stradale</t>
  </si>
  <si>
    <t>Conglomerato bituminoso a caldo per strati di collegamento (binder):</t>
  </si>
  <si>
    <t>Conglomerato bituminoso a caldo per strati di collegamento (binder): per ogni m2 e ogni cm di spessore finito</t>
  </si>
  <si>
    <t>Pavimentaz. cubetti porfido:</t>
  </si>
  <si>
    <t>Pavimentaz. cubetti porfido: pezz. 8/10cm</t>
  </si>
  <si>
    <t>Binderi porfido:</t>
  </si>
  <si>
    <t>Binderi porfido: dim. 8x12x25cm</t>
  </si>
  <si>
    <t>Cordone porfido:</t>
  </si>
  <si>
    <t>Cordone porfido: testa a spacco 8x25(H)</t>
  </si>
  <si>
    <t>11.f</t>
  </si>
  <si>
    <t>Cordone porfido: testa fresata e bocciardata 15x25(H)</t>
  </si>
  <si>
    <t>Cordone in cls:</t>
  </si>
  <si>
    <t>12.b</t>
  </si>
  <si>
    <t>Cordone in cls: C 35/45 resistente al gelo ed ai sali</t>
  </si>
  <si>
    <t>Lastre poligonali:</t>
  </si>
  <si>
    <t>13.a</t>
  </si>
  <si>
    <t>Lastre poligonali: porfido su sabbia</t>
  </si>
  <si>
    <t>15</t>
  </si>
  <si>
    <t>Lastre coste a spacco:</t>
  </si>
  <si>
    <t>15.b</t>
  </si>
  <si>
    <t>Lastre coste a spacco: porfido, largh. 30cm</t>
  </si>
  <si>
    <t>Pedata coste segate:</t>
  </si>
  <si>
    <t>Pedata coste segate: porfido</t>
  </si>
  <si>
    <t>Copertina coste segate: porfido</t>
  </si>
  <si>
    <t>24</t>
  </si>
  <si>
    <t>*Addattamento accesso all´esterno</t>
  </si>
  <si>
    <t>SOMMA Strade, vialetti, piazze</t>
  </si>
  <si>
    <t>02.17</t>
  </si>
  <si>
    <t>Opere da giardiniere</t>
  </si>
  <si>
    <t>02.17.01</t>
  </si>
  <si>
    <t>Superfici erbose</t>
  </si>
  <si>
    <t>Terra da coltivo:</t>
  </si>
  <si>
    <t>stendimento manuale</t>
  </si>
  <si>
    <t>Terra da coltivo: stendimento meccanico</t>
  </si>
  <si>
    <t>Tappeto erboso</t>
  </si>
  <si>
    <t>SOMMA Superfici erbose</t>
  </si>
  <si>
    <t>02.17.03</t>
  </si>
  <si>
    <t>Zone parcheggio</t>
  </si>
  <si>
    <t>Grigliato di cls</t>
  </si>
  <si>
    <t>SOMMA Zone parcheggio</t>
  </si>
  <si>
    <t>02.17.04</t>
  </si>
  <si>
    <t>Sistema per inverdimento pensile</t>
  </si>
  <si>
    <t>Telo antiradice di bitume distillato modificato con plastomeri ed elastomeri</t>
  </si>
  <si>
    <t>SOMMA Sistema per inverdimento pensile</t>
  </si>
  <si>
    <t>02.17.05</t>
  </si>
  <si>
    <t>Piante</t>
  </si>
  <si>
    <t>Formazione siepi:</t>
  </si>
  <si>
    <t>Formazione siepi: ligustrum a doppia fila</t>
  </si>
  <si>
    <t>*Alberi</t>
  </si>
  <si>
    <t>SOMMA Piante</t>
  </si>
  <si>
    <t>02.17.06</t>
  </si>
  <si>
    <t>Arredi</t>
  </si>
  <si>
    <t>*Contenitore prefabbricato a due pezzi per alberi</t>
  </si>
  <si>
    <t>*Panca da seduta prefabbricata – con zoccolo</t>
  </si>
  <si>
    <t>SOMMA Arredi</t>
  </si>
  <si>
    <t>02.18</t>
  </si>
  <si>
    <t>Assistenze murarie</t>
  </si>
  <si>
    <t>02.18.09</t>
  </si>
  <si>
    <t>Assistenze murarie per l'impianto di riscaldamento</t>
  </si>
  <si>
    <t>*Assist.mur.imp. riscald.</t>
  </si>
  <si>
    <t>%</t>
  </si>
  <si>
    <t>SOMMA Assistenze murarie per l'impianto di riscaldamento</t>
  </si>
  <si>
    <t>02.18.10</t>
  </si>
  <si>
    <t>Assistenze murarie per l'impianto di condizionamento</t>
  </si>
  <si>
    <t>*Assist.mur.imp.climatizz.</t>
  </si>
  <si>
    <t>SOMMA Assistenze murarie per l'impianto di condizionamento</t>
  </si>
  <si>
    <t>02.18.11</t>
  </si>
  <si>
    <t>Assistenze murarie per impianti idrico-sanitari</t>
  </si>
  <si>
    <t>*Assist.mur.imp.idrosanitario</t>
  </si>
  <si>
    <t>SOMMA Assistenze murarie per impianti idrico-sanitari</t>
  </si>
  <si>
    <t>02.18.12</t>
  </si>
  <si>
    <t>Assistenze murarie per impianti elettrici</t>
  </si>
  <si>
    <t>Assist.mur.imp.elettr.:</t>
  </si>
  <si>
    <t>*Assist.mur.imp.elettr.: edilizia non civile</t>
  </si>
  <si>
    <t>SOMMA Assistenze murarie per impianti elettrici</t>
  </si>
  <si>
    <t>02.19</t>
  </si>
  <si>
    <t>Opere di risanamento</t>
  </si>
  <si>
    <t>02.19.02</t>
  </si>
  <si>
    <t>Rimozione di pavimentazioni esistenti</t>
  </si>
  <si>
    <t>*Abbassamento piano cantina</t>
  </si>
  <si>
    <t>SOMMA Rimozione di pavimentazioni esistenti</t>
  </si>
  <si>
    <t>02.19.05</t>
  </si>
  <si>
    <t>Ampliamento di aperture</t>
  </si>
  <si>
    <t>*Ampliamento vano porta</t>
  </si>
  <si>
    <t>SOMMA Ampliamento di aperture</t>
  </si>
  <si>
    <t>02.19.06</t>
  </si>
  <si>
    <t>Ristrutturazioni edilizie</t>
  </si>
  <si>
    <t>*Scalini in c.a.</t>
  </si>
  <si>
    <t>SOMMA Ristrutturazioni edilizie</t>
  </si>
  <si>
    <t>02.19.07</t>
  </si>
  <si>
    <t>Trattamento di superfici</t>
  </si>
  <si>
    <t>Intonaco civile:</t>
  </si>
  <si>
    <t>Intonaco civile: rinzaffo+malta idr.+calce idrata</t>
  </si>
  <si>
    <t>SOMMA Trattamento di superfici</t>
  </si>
  <si>
    <t>02.19.10</t>
  </si>
  <si>
    <t>*Abbassamento ascensore</t>
  </si>
  <si>
    <t>SOMMA *Abbassamento ascensore</t>
  </si>
  <si>
    <t>03</t>
  </si>
  <si>
    <t>Opere da fabbro</t>
  </si>
  <si>
    <t>03.01</t>
  </si>
  <si>
    <t>Carpenteria in metallo</t>
  </si>
  <si>
    <t>03.01.01</t>
  </si>
  <si>
    <t>Edifici completi ed elementi strutturali</t>
  </si>
  <si>
    <t>Strutture di acciaio:</t>
  </si>
  <si>
    <t>Strutture di acciaio: bullonate</t>
  </si>
  <si>
    <t>Strutture di acciaio: saldate</t>
  </si>
  <si>
    <t>Strutture di acciaio: sovrappr. zincatura</t>
  </si>
  <si>
    <t>*Strutture di acciaio: sovrappr. Verniciatura a caldo</t>
  </si>
  <si>
    <t>Scale, pianerottoli, ringhiere</t>
  </si>
  <si>
    <t>*struttura di collegamento con tettoia verso Aula Magna</t>
  </si>
  <si>
    <t>*struttura di collegamento verso ginnasio</t>
  </si>
  <si>
    <t>SOMMA Edifici completi ed elementi strutturali</t>
  </si>
  <si>
    <t>03.02</t>
  </si>
  <si>
    <t>Chiusini, grigliati</t>
  </si>
  <si>
    <t>03.02.01</t>
  </si>
  <si>
    <t>Chiusini</t>
  </si>
  <si>
    <t>Chiusino:</t>
  </si>
  <si>
    <t>*Chiusino in lamiera striata</t>
  </si>
  <si>
    <t>SOMMA Chiusini</t>
  </si>
  <si>
    <t>03.02.02</t>
  </si>
  <si>
    <t>Grigliati</t>
  </si>
  <si>
    <t>Griglia a maglia:</t>
  </si>
  <si>
    <t>Griglia a maglia: 33x33mm (34,27 kg/m2)</t>
  </si>
  <si>
    <t>2.d</t>
  </si>
  <si>
    <t>Griglia a maglia: 15x76 mm (85,40 kg/m2)</t>
  </si>
  <si>
    <t>SOMMA Grigliati</t>
  </si>
  <si>
    <t>03.03</t>
  </si>
  <si>
    <t>Corrimano, parapetti, inferriate, recinzioni</t>
  </si>
  <si>
    <t>03.03.01</t>
  </si>
  <si>
    <t>Corrimano</t>
  </si>
  <si>
    <t>Corrimano acciaio:</t>
  </si>
  <si>
    <t>Corrimano acciaio: scala rettilinea</t>
  </si>
  <si>
    <t>Sovrapprezzo curve</t>
  </si>
  <si>
    <t>Corrimano acciaio inossidabile:</t>
  </si>
  <si>
    <t>scala rettilinea</t>
  </si>
  <si>
    <t>*Sovrapprezzo curve</t>
  </si>
  <si>
    <t>SOMMA Corrimano</t>
  </si>
  <si>
    <t>03.03.02</t>
  </si>
  <si>
    <t>Parapetti</t>
  </si>
  <si>
    <t>Ringhiera</t>
  </si>
  <si>
    <t>Ringhiera scala rettilinea</t>
  </si>
  <si>
    <t>Ringhiera sovrappr. zincatura</t>
  </si>
  <si>
    <t>*Ringhiera costituita da una lastra d´acciaio</t>
  </si>
  <si>
    <t>*ringhiera in vetro</t>
  </si>
  <si>
    <t>*lamiera forata con sottostruttura</t>
  </si>
  <si>
    <t>SOMMA Parapetti</t>
  </si>
  <si>
    <t>03.03.04</t>
  </si>
  <si>
    <t>Recinzioni</t>
  </si>
  <si>
    <t>Rete a maglia plastif.:</t>
  </si>
  <si>
    <t>Rete a maglia plastif.: maglia 45x45mm</t>
  </si>
  <si>
    <t>*sovrapprezzo cancelli</t>
  </si>
  <si>
    <t>*Paletti di bloccaggio in metallo</t>
  </si>
  <si>
    <t>SOMMA Recinzioni</t>
  </si>
  <si>
    <t>03.04</t>
  </si>
  <si>
    <t>Scale</t>
  </si>
  <si>
    <t>03.04.01</t>
  </si>
  <si>
    <t>Scale rettilinee</t>
  </si>
  <si>
    <t>Scala rettilinea:</t>
  </si>
  <si>
    <t>Scala rettilinea: scala (17 gradini)</t>
  </si>
  <si>
    <t>Scala rettilinea: gradino</t>
  </si>
  <si>
    <t>Scala rettilinea: zincatura</t>
  </si>
  <si>
    <t>SOMMA Scale rettilinee</t>
  </si>
  <si>
    <t>03.05</t>
  </si>
  <si>
    <t>Finestre</t>
  </si>
  <si>
    <t>03.05.02</t>
  </si>
  <si>
    <t>Finestre in alluminio</t>
  </si>
  <si>
    <t>Finestra:</t>
  </si>
  <si>
    <t>Finestra: talai allum. taglio termico 70/75 mm</t>
  </si>
  <si>
    <t>*Sovrapprezzo evacuazione fumo e calore</t>
  </si>
  <si>
    <t>SOMMA Finestre in alluminio</t>
  </si>
  <si>
    <t>03.05.04</t>
  </si>
  <si>
    <t>Facciate continue</t>
  </si>
  <si>
    <t>Facciata con reticolo strutturale:</t>
  </si>
  <si>
    <t>Facciata con reticolo strutturale: telai allum. taglio termico</t>
  </si>
  <si>
    <t>Suppl. finestra A/R</t>
  </si>
  <si>
    <t>SOMMA Facciate continue</t>
  </si>
  <si>
    <t>03.06</t>
  </si>
  <si>
    <t>Porte</t>
  </si>
  <si>
    <t>03.06.01</t>
  </si>
  <si>
    <t>Porte in acciaio</t>
  </si>
  <si>
    <t>Porta in lamiera d´acciaio:</t>
  </si>
  <si>
    <t>*Porta in lamiera d´acciaio: 1570x2600mm</t>
  </si>
  <si>
    <t>SOMMA Porte in acciaio</t>
  </si>
  <si>
    <t>03.06.02</t>
  </si>
  <si>
    <t>Porte in alluminio</t>
  </si>
  <si>
    <t>Porta intelaiata vetrata:</t>
  </si>
  <si>
    <t>Porta intelaiata laminata: telai allum. taglio termico gruppo 1</t>
  </si>
  <si>
    <t>*Porta intelaiata isolata con rivestimento in lamiera di alluminio</t>
  </si>
  <si>
    <t>*Addattamento di chiusura esistente</t>
  </si>
  <si>
    <t>SOMMA Porte in alluminio</t>
  </si>
  <si>
    <t>03.06.03</t>
  </si>
  <si>
    <t>Porte tagliafuoco</t>
  </si>
  <si>
    <t>*Porta tagliafuoco acciaio:</t>
  </si>
  <si>
    <t>Porta tagliafuoco acciaio: 900x2000mm REI 60´</t>
  </si>
  <si>
    <t>*Porta tagliafuoco acciaio: 1340x2200mm REI 60´</t>
  </si>
  <si>
    <t>*Porta tagliafuoco acciaio: 2400x2600mm REI 60´</t>
  </si>
  <si>
    <t>*Porta tagliafuoco acciaio: 2700x2600mm REI 120´</t>
  </si>
  <si>
    <t>*Porta tagliafuoco acciaio: 1600x2200mm REI 120´</t>
  </si>
  <si>
    <t>*Porta tagliafuoco acciaio scorrevole: 1340x2150mm REI 60´</t>
  </si>
  <si>
    <t>SOMMA Porte tagliafuoco</t>
  </si>
  <si>
    <t>03.07</t>
  </si>
  <si>
    <t>Portoni</t>
  </si>
  <si>
    <t>SOMMA Portoni</t>
  </si>
  <si>
    <t>03.07.01</t>
  </si>
  <si>
    <t>Portoni in acciaio</t>
  </si>
  <si>
    <t>Sovrappr. portoncino pedonale</t>
  </si>
  <si>
    <t>*Portone sezionale o scorrevole</t>
  </si>
  <si>
    <t>*Porta sezionale</t>
  </si>
  <si>
    <t>7.b</t>
  </si>
  <si>
    <t>*Porta scorrevole interno</t>
  </si>
  <si>
    <t>SOMMA Portoni in acciaio</t>
  </si>
  <si>
    <t>03.07.02</t>
  </si>
  <si>
    <t>Portone con telaio in alluminio</t>
  </si>
  <si>
    <t>* Cancello scorrevole con guida a pavimento in profilati sagomati in alluminio grezzo</t>
  </si>
  <si>
    <t>*Sovrapprezzo cancello d´entrata</t>
  </si>
  <si>
    <t>SOMMA Portone con telaio in alluminio</t>
  </si>
  <si>
    <t>03.09</t>
  </si>
  <si>
    <t>Minuteria, ancoraggi</t>
  </si>
  <si>
    <t>03.09.01</t>
  </si>
  <si>
    <t>Cardini, angolari, mensole</t>
  </si>
  <si>
    <t>Cardini, angolari, mensole in acciaio</t>
  </si>
  <si>
    <t>SOMMA Cardini, angolari, mensole</t>
  </si>
  <si>
    <t>03.10</t>
  </si>
  <si>
    <t>Ferramenta particolare</t>
  </si>
  <si>
    <t>03.10.03</t>
  </si>
  <si>
    <t>Chiudiporta</t>
  </si>
  <si>
    <t>Chiudiporta aereo:</t>
  </si>
  <si>
    <t>Chiudiporta aereo: battente 1400mm</t>
  </si>
  <si>
    <t>Chiudiporta aereo con seq. chius.:</t>
  </si>
  <si>
    <t>Chiudiporta aereo con seq. chius.: due battenti 1100mm</t>
  </si>
  <si>
    <t>Chiudiporta aereo con seq. chius.: due battenti 1400mm</t>
  </si>
  <si>
    <t>SOMMA Chiudiporta</t>
  </si>
  <si>
    <t>03.10.04</t>
  </si>
  <si>
    <t>Maniglioni antipanico</t>
  </si>
  <si>
    <t>Maniglione antipanico "Push-bar":</t>
  </si>
  <si>
    <t>Maniglione antipanico "Push-bar": 1 batt. - 1 scrocco</t>
  </si>
  <si>
    <t>SOMMA Maniglioni antipanico</t>
  </si>
  <si>
    <t>03.12</t>
  </si>
  <si>
    <t>*Elemento tagliafuoco</t>
  </si>
  <si>
    <t>*Elemento tagliafuoco in acciaio con porta e vetratura fissa</t>
  </si>
  <si>
    <t>SOMMA *Elemento tagliafuoco</t>
  </si>
  <si>
    <t>04</t>
  </si>
  <si>
    <t>Opere da pittore e opere di costruttore a secco</t>
  </si>
  <si>
    <t>04.01</t>
  </si>
  <si>
    <t>Lavorazioni su supporti di agglomerati edili e di cartongesso</t>
  </si>
  <si>
    <t>04.01.03</t>
  </si>
  <si>
    <t>Pitturazione di supporti in agglomerato edile per interni</t>
  </si>
  <si>
    <t>Silicati di potassio:</t>
  </si>
  <si>
    <t>Silicati di potassio: tinta chiara</t>
  </si>
  <si>
    <t>Silicati di potassio: tinta intensa</t>
  </si>
  <si>
    <t>mano in più</t>
  </si>
  <si>
    <t>*Sovvraprezzo per tinta su superficie cartongesso e panelli acustici</t>
  </si>
  <si>
    <t>SOMMA Pitturazione di supporti in agglomerato edile per interni</t>
  </si>
  <si>
    <t>04.01.04</t>
  </si>
  <si>
    <t>Rivestimento protettivo</t>
  </si>
  <si>
    <t>Rivestimento protettivo di pavimenti</t>
  </si>
  <si>
    <t>SOMMA Rivestimento protettivo</t>
  </si>
  <si>
    <t>04.03</t>
  </si>
  <si>
    <t>Lavorazioni su supporti in metallo</t>
  </si>
  <si>
    <t>04.03.03</t>
  </si>
  <si>
    <t>Pitturazione per sollecitazioni particolari</t>
  </si>
  <si>
    <t>Sistema di rivestimento resistente al fuoco:</t>
  </si>
  <si>
    <t>Sistema di rivestimento resistente al fuoco: R 60</t>
  </si>
  <si>
    <t>SOMMA Pitturazione per sollecitazioni particolari</t>
  </si>
  <si>
    <t>04.05</t>
  </si>
  <si>
    <t>Lavori da costruttore a secco</t>
  </si>
  <si>
    <t>04.05.01</t>
  </si>
  <si>
    <t>Controsoffitti</t>
  </si>
  <si>
    <t>*Controsoff. lastre cartongesso:</t>
  </si>
  <si>
    <t>*Controsoff. lastre cartongesso: spess. 12,5mm</t>
  </si>
  <si>
    <t>Controsoffitto fonoassorbente:</t>
  </si>
  <si>
    <t>5.a</t>
  </si>
  <si>
    <t>Controsoffitto fonoassorbente: cartongesso spess. 12,5mm</t>
  </si>
  <si>
    <t>Controsoffitto resistente al fuoco:</t>
  </si>
  <si>
    <t>Controsoffitto resistente al fuoco: EI 60</t>
  </si>
  <si>
    <t>Controsoffitto resistente al fuoco: EI 120</t>
  </si>
  <si>
    <t>22</t>
  </si>
  <si>
    <t>Rivestimento resistente al fuoco per strutture in acciaio:</t>
  </si>
  <si>
    <t>22.b</t>
  </si>
  <si>
    <t>Rivestimento resistente al fuoco per canali: REI 60</t>
  </si>
  <si>
    <t>25</t>
  </si>
  <si>
    <t>*Controsoffitto acustico in pannelli di lana di legno mineralizzata</t>
  </si>
  <si>
    <t>SOMMA Controsoffitti</t>
  </si>
  <si>
    <t>04.05.02</t>
  </si>
  <si>
    <t>Pareti divisorie</t>
  </si>
  <si>
    <t>Parete divisoria con struttura metallica semplice</t>
  </si>
  <si>
    <t>Parete divisoria con struttura metallica semplice parete divisoria 125 mm</t>
  </si>
  <si>
    <t>Sovrapprezzo protezione al fuoco su pos. 04.05.02.02</t>
  </si>
  <si>
    <t>*Sovrapprezzo protezione al fuoco su pos. 04.05.02.02 EI 180</t>
  </si>
  <si>
    <t>SOMMA Pareti divisorie</t>
  </si>
  <si>
    <t>04.05.03</t>
  </si>
  <si>
    <t>Intonaco a secco</t>
  </si>
  <si>
    <t>*Intonaco a secco in lastra di cartongesso come rivestimento acustico:</t>
  </si>
  <si>
    <t>*Intonaco a secco - rivestimento acustico in lastra di cartongesso forato: spess. 12,5mm</t>
  </si>
  <si>
    <t>*Pannelli in fibra di gesso come controssoffitto su sottostruttura</t>
  </si>
  <si>
    <t>*Pannelli in fibra di gesso su sottostruttura: doppio rivestimento, spessore 10 mm</t>
  </si>
  <si>
    <t>SOMMA Intonaco a secco</t>
  </si>
  <si>
    <t>05</t>
  </si>
  <si>
    <t>Opere in piastrelle e in lastre di ceramica</t>
  </si>
  <si>
    <t>05.01</t>
  </si>
  <si>
    <t>Pavimenti in ceramica</t>
  </si>
  <si>
    <t>05.01.02</t>
  </si>
  <si>
    <t>Pavimenti in ceramica in letto di impasto adesivo</t>
  </si>
  <si>
    <t>Pavim. piastr. smalt. monocott.:</t>
  </si>
  <si>
    <t>Pavim. piastr. smalt. monocott.: 20x20cm uni.</t>
  </si>
  <si>
    <t>SOMMA Pavimenti in ceramica in letto di impasto adesivo</t>
  </si>
  <si>
    <t>05.02</t>
  </si>
  <si>
    <t>Rivestimenti in ceramica</t>
  </si>
  <si>
    <t>05.02.02</t>
  </si>
  <si>
    <t>Rivestimenti in ceramica in letto di impasto adesivo</t>
  </si>
  <si>
    <t>Rivest. piastr. smalt. monocott.:</t>
  </si>
  <si>
    <t>Rivest. piastr. smalt. monocott.: 20x20 uni.</t>
  </si>
  <si>
    <t>SOMMA Rivestimenti in ceramica in letto di impasto adesivo</t>
  </si>
  <si>
    <t>05.03</t>
  </si>
  <si>
    <t>Zoccolini in ceramica</t>
  </si>
  <si>
    <t>05.03.02</t>
  </si>
  <si>
    <t>Zoccolini in ceramica in letto di impasto adesivo</t>
  </si>
  <si>
    <t>Zoccolino:</t>
  </si>
  <si>
    <t>Zoccolino: grés porcell. H 10</t>
  </si>
  <si>
    <t>SOMMA Zoccolini in ceramica in letto di impasto adesivo</t>
  </si>
  <si>
    <t>06</t>
  </si>
  <si>
    <t>Pavimenti caldi</t>
  </si>
  <si>
    <t>06.02</t>
  </si>
  <si>
    <t>Pavimenti in PVC, gomma, linoleum e moquette</t>
  </si>
  <si>
    <t>06.02.02</t>
  </si>
  <si>
    <t>Pavimenti in gomma sintetica</t>
  </si>
  <si>
    <t>Gomma sintetica:</t>
  </si>
  <si>
    <t>Gomma sintetica: spess. 2mm</t>
  </si>
  <si>
    <t>SOMMA Pavimenti in gomma sintetica</t>
  </si>
  <si>
    <t>06.02.04</t>
  </si>
  <si>
    <t>Saldature, sigillature</t>
  </si>
  <si>
    <t>Sigillatura gomma</t>
  </si>
  <si>
    <t>SOMMA Saldature, sigillature</t>
  </si>
  <si>
    <t>06.02.06</t>
  </si>
  <si>
    <t>Zerbini</t>
  </si>
  <si>
    <t>Zerbino fibre sintetiche:</t>
  </si>
  <si>
    <t>spess. min. 20mm</t>
  </si>
  <si>
    <t>SOMMA Zerbini</t>
  </si>
  <si>
    <t>06.03</t>
  </si>
  <si>
    <t>Pavimenti in legno</t>
  </si>
  <si>
    <t>06.03.02</t>
  </si>
  <si>
    <t>Parquet</t>
  </si>
  <si>
    <t>Listello M/F spess.22mm:</t>
  </si>
  <si>
    <t>*Listello M/F spess.22mm: rovere</t>
  </si>
  <si>
    <t>SOMMA Parquet</t>
  </si>
  <si>
    <t>06.04</t>
  </si>
  <si>
    <t>Superfici sportive</t>
  </si>
  <si>
    <t>06.04.01</t>
  </si>
  <si>
    <t>Piani di posa per superfici sportive</t>
  </si>
  <si>
    <t>*Fornitura e posa di pavimento sportivo elastico</t>
  </si>
  <si>
    <t>*pavimento tartan 13mm</t>
  </si>
  <si>
    <t>SOMMA Piani di posa per superfici sportive</t>
  </si>
  <si>
    <t>06.06</t>
  </si>
  <si>
    <t>Zoccolini</t>
  </si>
  <si>
    <t>06.06.01</t>
  </si>
  <si>
    <t>Legno</t>
  </si>
  <si>
    <t>Zoccolino 10x75(H)mm:</t>
  </si>
  <si>
    <t>Zoccolino 10x75(H)mm: abete</t>
  </si>
  <si>
    <t>SOMMA Legno</t>
  </si>
  <si>
    <t>06.06.02</t>
  </si>
  <si>
    <t>Materiale sintetico</t>
  </si>
  <si>
    <t>Zoccolino in PVC H60</t>
  </si>
  <si>
    <t>Zoccolino in gomma H100</t>
  </si>
  <si>
    <t>SOMMA Materiale sintetico</t>
  </si>
  <si>
    <t>07</t>
  </si>
  <si>
    <t>Opere di carpenteria in legno e per la copertura di tetti a falda</t>
  </si>
  <si>
    <t>07.01</t>
  </si>
  <si>
    <t>Opere di carpenteria in legno</t>
  </si>
  <si>
    <t>07.01.01</t>
  </si>
  <si>
    <t>Elementi costruttivi prefabbricati in legno lamellare per strutture di coperture</t>
  </si>
  <si>
    <t>Struttura di copertura in legno lamellare retto:</t>
  </si>
  <si>
    <t>Struttura di copertura in legno lamellare retto: resine resorciniche</t>
  </si>
  <si>
    <t>Travetti di falda in legno lamellare:</t>
  </si>
  <si>
    <t>*Travetti di falda in legno lamellare: 12x14, resine resorciniche</t>
  </si>
  <si>
    <t>3.f</t>
  </si>
  <si>
    <t>*Travetti di falda in legno lamellare: 8x18, resine resor</t>
  </si>
  <si>
    <t>Unioni in acciaio zincato</t>
  </si>
  <si>
    <t>SOMMA Elementi costruttivi prefabbricati in legno lamellare per strutture di coperture</t>
  </si>
  <si>
    <t>07.01.02</t>
  </si>
  <si>
    <t>Legno massiccio per strutture di coperture</t>
  </si>
  <si>
    <t>Struttura copertura in legno massiccio:</t>
  </si>
  <si>
    <t>Struttura copertura in legno massiccio: squadr. comm.</t>
  </si>
  <si>
    <t>Travetti di falda in legno massiccio:</t>
  </si>
  <si>
    <t>*Travetti di falda in legno massiccio: abete 10x22</t>
  </si>
  <si>
    <t>SOMMA Legno massiccio per strutture di coperture</t>
  </si>
  <si>
    <t>07.01.03</t>
  </si>
  <si>
    <t>Rivestimenti</t>
  </si>
  <si>
    <t>Rivestimento esterno M/F:</t>
  </si>
  <si>
    <t>10.d</t>
  </si>
  <si>
    <t>*Rivestimento esterno M/F: rovere</t>
  </si>
  <si>
    <t>Travetti:</t>
  </si>
  <si>
    <t>Travetti: 6x18cm</t>
  </si>
  <si>
    <t>14</t>
  </si>
  <si>
    <t>Pannelli OSB-Platte come chiusura interna e strato ermetico</t>
  </si>
  <si>
    <t>14.c</t>
  </si>
  <si>
    <t>Pannelli OSB-Platte come chiusura interna e strato ermetico spessore 22mm</t>
  </si>
  <si>
    <t>SOMMA Rivestimenti</t>
  </si>
  <si>
    <t>07.01.04</t>
  </si>
  <si>
    <t>Coibentazioni</t>
  </si>
  <si>
    <t>Coibentazione in fibra min.:</t>
  </si>
  <si>
    <t>Coibentazione in fibra min.: D60mm</t>
  </si>
  <si>
    <t>*Coibentazione in fibra min., res. alla compr:</t>
  </si>
  <si>
    <t>*Coibentazione in fibra min., res. alla compr: D4cm</t>
  </si>
  <si>
    <t>*Panelli in lana di roccia:</t>
  </si>
  <si>
    <t>3.i</t>
  </si>
  <si>
    <t>*Panelli in lana di roccia: spess.180mm</t>
  </si>
  <si>
    <t>SOMMA Coibentazioni</t>
  </si>
  <si>
    <t>08</t>
  </si>
  <si>
    <t>Opere da lattoniere</t>
  </si>
  <si>
    <t>08.02</t>
  </si>
  <si>
    <t>Lamiera di acciaio zincato a caldo e preverniciato</t>
  </si>
  <si>
    <t>08.02.02</t>
  </si>
  <si>
    <t>Rivestimenti di pareti</t>
  </si>
  <si>
    <t>Rivest. parete:</t>
  </si>
  <si>
    <t>*Rivest. parete: lam. zinc. prev. 500mm</t>
  </si>
  <si>
    <t>SOMMA Rivestimenti di pareti</t>
  </si>
  <si>
    <t>08.02.04</t>
  </si>
  <si>
    <t>Scossaline, converse, copertine</t>
  </si>
  <si>
    <t>Scossalina lam. zinc. prev.:</t>
  </si>
  <si>
    <t>Scossalina lam. zinc. prev.: 40cm</t>
  </si>
  <si>
    <t>*Scossalina lam. zinc. prev.: 15cm</t>
  </si>
  <si>
    <t>*Scossalina lam. zinc. prev.: 25cm</t>
  </si>
  <si>
    <t>*Scossalina lam. zinc. prev.: 67cm</t>
  </si>
  <si>
    <t>Copertina lam. zinc. prev.:</t>
  </si>
  <si>
    <t>Copertina lam. zinc. prev.: 50cm</t>
  </si>
  <si>
    <t>Torretta di sfiato lam. zinc. prev.:</t>
  </si>
  <si>
    <t>ø 12</t>
  </si>
  <si>
    <t>Bocchettone aeratore lam. zinc. prev.:</t>
  </si>
  <si>
    <t>lunghezza 400 mm, larghezza 200 mm, altezza 100 mm</t>
  </si>
  <si>
    <t>SOMMA Scossaline, converse, copertine</t>
  </si>
  <si>
    <t>08.02.05</t>
  </si>
  <si>
    <t>Coperture minute</t>
  </si>
  <si>
    <t>Copertura abbaino a 2 falde in lam. zinc. prev.</t>
  </si>
  <si>
    <t>SOMMA Coperture minute</t>
  </si>
  <si>
    <t>09</t>
  </si>
  <si>
    <t>Opere da falegname</t>
  </si>
  <si>
    <t>09.02</t>
  </si>
  <si>
    <t>Porte d'ingresso principali e secondarie, portoni</t>
  </si>
  <si>
    <t>09.02.02</t>
  </si>
  <si>
    <t>Portone intel. con telaio fisso:</t>
  </si>
  <si>
    <t>Portone intel. con telaio fisso: abete</t>
  </si>
  <si>
    <t>*Portone intel. ad un anta con telaio fisso: abete</t>
  </si>
  <si>
    <t>09.03</t>
  </si>
  <si>
    <t>Porte a doppia battuta, porte interne, porte tagliafuoco</t>
  </si>
  <si>
    <t>09.03.02</t>
  </si>
  <si>
    <t>Porte interne</t>
  </si>
  <si>
    <t>3.k</t>
  </si>
  <si>
    <t>*Porta interna in legno con telaio in acciaio come porta ad o scorrevole</t>
  </si>
  <si>
    <t>SOMMA Porte interne</t>
  </si>
  <si>
    <t>09.03.04</t>
  </si>
  <si>
    <t>Porte tagliafuoco (in legno)</t>
  </si>
  <si>
    <t>*Porta tagliafuoco con telaio murale:</t>
  </si>
  <si>
    <t>*Porta tagliafuoco con telaio murale: REI 60´</t>
  </si>
  <si>
    <t>*Porta tagliafuoco con telaio murale: REI 120´</t>
  </si>
  <si>
    <t>SOMMA Porte tagliafuoco (in legno)</t>
  </si>
  <si>
    <t>09.05</t>
  </si>
  <si>
    <t>Soffittature, rivestimenti di pareti, sottostrutture, coibentazioni</t>
  </si>
  <si>
    <t>09.05.02</t>
  </si>
  <si>
    <t>*Rivestimento parete:</t>
  </si>
  <si>
    <t>*Parete antiurto in legno con capacità di assorbimento, fino alt. 2,85 m e rivestimento parete</t>
  </si>
  <si>
    <t>*Controparete a doppia lastra su sottostruttura metallica o in legno</t>
  </si>
  <si>
    <t>*tribuna telescopica palestra - lunghezza 19,40</t>
  </si>
  <si>
    <t>*tribuna telescopica palestra - lunghezza 9,40</t>
  </si>
  <si>
    <t>*tenda divisoria con 1 lato in vinilpelle perforata</t>
  </si>
  <si>
    <t>09.06</t>
  </si>
  <si>
    <t>09.06.03</t>
  </si>
  <si>
    <t>Chiudiporta aereo: battente 1100</t>
  </si>
  <si>
    <t>Chiudiporta aereo: battente 1400</t>
  </si>
  <si>
    <t>09.06.04</t>
  </si>
  <si>
    <t>Serrature</t>
  </si>
  <si>
    <t>Chiusura centralizz. (per cilindro)</t>
  </si>
  <si>
    <t>Chiusura centralizz. (per cilindro) con carta di sicurezza</t>
  </si>
  <si>
    <t>SOMMA Serrature</t>
  </si>
  <si>
    <t>09.06.05</t>
  </si>
  <si>
    <t>09.06.06</t>
  </si>
  <si>
    <t>Segnaletica</t>
  </si>
  <si>
    <t>Cartello a parete targa fissa:</t>
  </si>
  <si>
    <t>Cartello a parete targa fissa: dim. 150x150mm</t>
  </si>
  <si>
    <t>Cartello a parete targa fissa: dim. 150x300 mm</t>
  </si>
  <si>
    <t>SOMMA Segnaletica</t>
  </si>
  <si>
    <t>09.07</t>
  </si>
  <si>
    <t>09.07.01</t>
  </si>
  <si>
    <t>Pareti divisorie prefabbricate</t>
  </si>
  <si>
    <t>*parete scorrevole</t>
  </si>
  <si>
    <t>SOMMA Pareti divisorie prefabbricate</t>
  </si>
  <si>
    <t>09.07.03</t>
  </si>
  <si>
    <t>Pareti divisorie per vani sanitari</t>
  </si>
  <si>
    <t>Parete divisoria per WC e docce da 207cm fino a 215cm:</t>
  </si>
  <si>
    <t>Parete divisoria per WC e docce da 207cm fino a 215cm: pareti frontali</t>
  </si>
  <si>
    <t>Parete divisoria per WC e docce da 207cm fino a 215cm: porte</t>
  </si>
  <si>
    <t>Parete divisoria per WC e docce da 207cm fino a 215cm: parete divisoria o laterale, larghezza &gt;1700 mm</t>
  </si>
  <si>
    <t>SOMMA Pareti divisorie per vani sanitari</t>
  </si>
  <si>
    <t>09.08</t>
  </si>
  <si>
    <t>Pareti attrezzate, pannelli parete</t>
  </si>
  <si>
    <t>09.08.01</t>
  </si>
  <si>
    <t>Pareti attrezzate</t>
  </si>
  <si>
    <t>*Scala verso palco</t>
  </si>
  <si>
    <t>SOMMA Pareti attrezzate</t>
  </si>
  <si>
    <t>Opere in pietra naturale, opere in pietra di conglomerato cementizio</t>
  </si>
  <si>
    <t>10.01</t>
  </si>
  <si>
    <t>Pavimenti interni</t>
  </si>
  <si>
    <t>10.01.01</t>
  </si>
  <si>
    <t>Pietra naturale</t>
  </si>
  <si>
    <t>*Pavimento con adesivo cementizio: pietra di conglomerato cementizio</t>
  </si>
  <si>
    <t>SOMMA Pietra naturale</t>
  </si>
  <si>
    <t>10.03</t>
  </si>
  <si>
    <t>Scale, soglie e fasce</t>
  </si>
  <si>
    <t>10.03.01</t>
  </si>
  <si>
    <t>*Pedata e alzata:</t>
  </si>
  <si>
    <t>*Conglomerato cementizio con marmo con resina sintetica come legante</t>
  </si>
  <si>
    <t>10.07</t>
  </si>
  <si>
    <t>10.07.01</t>
  </si>
  <si>
    <t>*Zoccolino battiscopa:</t>
  </si>
  <si>
    <t>Opere da vetraio</t>
  </si>
  <si>
    <t>12.01</t>
  </si>
  <si>
    <t>Vetrazione</t>
  </si>
  <si>
    <t>12.01.04</t>
  </si>
  <si>
    <t>Vetri di sicurezza</t>
  </si>
  <si>
    <t>Vetro stratificato:</t>
  </si>
  <si>
    <t>2 strati, spess. 10mm</t>
  </si>
  <si>
    <t>SOMMA Vetri di sicurezza</t>
  </si>
  <si>
    <t>12.01.05</t>
  </si>
  <si>
    <t>Vetrocamere</t>
  </si>
  <si>
    <t>Vetrata termoisolante, intercapedine gas argon:</t>
  </si>
  <si>
    <t>Vetrata termoisolante, intercapedine gas argon: spess. (4+16+4)mm, Ug=1,1</t>
  </si>
  <si>
    <t>*Sovrapprezzo per vetro stratificato di sicurezza</t>
  </si>
  <si>
    <t>5.c</t>
  </si>
  <si>
    <t>*Sovrapprezzo per smaltatura</t>
  </si>
  <si>
    <t>5.d</t>
  </si>
  <si>
    <t>*Lucernari pedonabili in vetro satinato REI 60</t>
  </si>
  <si>
    <t>*sovraprezzo per vetro stratificato composto da 2 vetri temperati</t>
  </si>
  <si>
    <t>SOMMA Vetrocamere</t>
  </si>
  <si>
    <t>12.01.07</t>
  </si>
  <si>
    <t>Vetri resistenti al fuoco</t>
  </si>
  <si>
    <t>Vetrata resistente al fuoco:</t>
  </si>
  <si>
    <t>Vetrata resistente al fuoco: spess. 21mm, EI 60</t>
  </si>
  <si>
    <t>SOMMA Vetri resistenti al fuoco</t>
  </si>
  <si>
    <t>12.01.09</t>
  </si>
  <si>
    <t>Posa in opera e sigillatura di vetrazioni</t>
  </si>
  <si>
    <t>*Posa con guarnizione di tenuta</t>
  </si>
  <si>
    <t>SOMMA Posa in opera e sigillatura di vetrazioni</t>
  </si>
  <si>
    <t>13.01</t>
  </si>
  <si>
    <t>SOMMA Impianti sanitari</t>
  </si>
  <si>
    <t>14.01</t>
  </si>
  <si>
    <t>Impianti elettrici</t>
  </si>
  <si>
    <t>SOMMA Impianti elettrici</t>
  </si>
  <si>
    <t>Impianti elevatori</t>
  </si>
  <si>
    <t>16.01</t>
  </si>
  <si>
    <t>Ascensori</t>
  </si>
  <si>
    <t>16.01.01</t>
  </si>
  <si>
    <t>Ascensori ad azionamento elettrico</t>
  </si>
  <si>
    <t>* Ascensore 630kg (senza loc. Macch.), 4 ferm. x 2 serv.</t>
  </si>
  <si>
    <t>imp</t>
  </si>
  <si>
    <t>SOMMA Ascensori ad azionamento elettrico</t>
  </si>
  <si>
    <t>Sicurezza</t>
  </si>
  <si>
    <t>SOMMA Sicurezza</t>
  </si>
  <si>
    <t>Lavori da tapeziere (Aula Magna)</t>
  </si>
  <si>
    <t>*Tendaggi da teatro</t>
  </si>
  <si>
    <t>*Rimozione tendaggi esistenti</t>
  </si>
  <si>
    <t>SOMMA Lavori da tapeziere (Aula Magna)</t>
  </si>
  <si>
    <t>51</t>
  </si>
  <si>
    <t>PREZZI ELEMENTARI</t>
  </si>
  <si>
    <t>51.04</t>
  </si>
  <si>
    <t>MATERIALI</t>
  </si>
  <si>
    <t>51.04.31</t>
  </si>
  <si>
    <t>TUBI DI CEMENTO ARMATO</t>
  </si>
  <si>
    <t>Tubo circolare centrifugato.</t>
  </si>
  <si>
    <t>Tubo circolare centrifugato. diametro cm 60</t>
  </si>
  <si>
    <t>SOMMA TUBI DI CEMENTO ARMATO</t>
  </si>
  <si>
    <t>53</t>
  </si>
  <si>
    <t>LAVORI PRELIMINARI E CONCLUSIVI</t>
  </si>
  <si>
    <t>53.02</t>
  </si>
  <si>
    <t>LAVORI DI DISBOSCAMENTO</t>
  </si>
  <si>
    <t>53.02.01</t>
  </si>
  <si>
    <t>DISBOSCAMENTO IN GENERE</t>
  </si>
  <si>
    <t>Disboscamento - compreso taglio di piante di diametro fino a 15 cm</t>
  </si>
  <si>
    <t>SOMMA DISBOSCAMENTO IN GENERE</t>
  </si>
  <si>
    <t>53.02.02</t>
  </si>
  <si>
    <t>ABBATTIMENTO DI PIANTE</t>
  </si>
  <si>
    <t>Abbattimento di piante</t>
  </si>
  <si>
    <t>Abbattimento di piante diametro 21 fino a 30 cm</t>
  </si>
  <si>
    <t>nr</t>
  </si>
  <si>
    <t>Abbattimento di piante diametro oltre 60 cm</t>
  </si>
  <si>
    <t>SOMMA ABBATTIMENTO DI PIANTE</t>
  </si>
  <si>
    <t>53.02.05</t>
  </si>
  <si>
    <t>ESTIRPAZIONE DI CEPPAIE</t>
  </si>
  <si>
    <t>Estirpazione di ceppaie, diametro:</t>
  </si>
  <si>
    <t>Estirpazione di ceppaie, diametro: cm 21 fino a 30</t>
  </si>
  <si>
    <t>Estirpazione di ceppaie, diametro: oltre cm 60</t>
  </si>
  <si>
    <t>SOMMA ESTIRPAZIONE DI CEPPAIE</t>
  </si>
  <si>
    <t>53.10</t>
  </si>
  <si>
    <t>RIMOZIONI</t>
  </si>
  <si>
    <t>53.10.04</t>
  </si>
  <si>
    <t>RIMOZIONE DI PALI</t>
  </si>
  <si>
    <t>Rimozione di palo di illuminazione</t>
  </si>
  <si>
    <t>Rimozione di palo di illuminazione lunghezza palo: fino a 6,00 m</t>
  </si>
  <si>
    <t>Rimozione di palo di illuminazione lunghezza palo: oltre 6,00 fino a 12,00 m</t>
  </si>
  <si>
    <t>SOMMA RIMOZIONE DI PALI</t>
  </si>
  <si>
    <t>53.10.05</t>
  </si>
  <si>
    <t>RIMOZIONE DI RECINZIONI</t>
  </si>
  <si>
    <t>Rimozione di recinzioni</t>
  </si>
  <si>
    <t>Rimozione di recinzioni per superficie</t>
  </si>
  <si>
    <t>SOMMA RIMOZIONE DI RECINZIONI</t>
  </si>
  <si>
    <t>53.10.06</t>
  </si>
  <si>
    <t>RIMOZIONE DI STECCATI</t>
  </si>
  <si>
    <t>Rimozione di steccati</t>
  </si>
  <si>
    <t>Rimozione di steccati Steccato con correnti e traversine verticali  h &lt;= 1,50</t>
  </si>
  <si>
    <t>SOMMA RIMOZIONE DI STECCATI</t>
  </si>
  <si>
    <t>53.10.07</t>
  </si>
  <si>
    <t>RIMOZIONE DI RINGHIERE</t>
  </si>
  <si>
    <t>Rimozione di ringhiere</t>
  </si>
  <si>
    <t>Rimozione di ringhiere ringhiere in acciaio</t>
  </si>
  <si>
    <t>SOMMA RIMOZIONE DI RINGHIERE</t>
  </si>
  <si>
    <t>53.10.10</t>
  </si>
  <si>
    <t>RIMOZIONE DI CHIUSINI E CADITOIE</t>
  </si>
  <si>
    <t>Rimozione di chiusini e caditoie</t>
  </si>
  <si>
    <t>Rimozione di chiusini e caditoie chiusini completi in ghisa per saracinesche dell´acquedotto, gasdotto ecc.</t>
  </si>
  <si>
    <t>SOMMA RIMOZIONE DI CHIUSINI E CADITOIE</t>
  </si>
  <si>
    <t>53.11</t>
  </si>
  <si>
    <t>RIMESSA IN OPERA DI OGGETTI PRECEDENTEMENTE RIMOSSI</t>
  </si>
  <si>
    <t>53.11.10</t>
  </si>
  <si>
    <t>RIMESSA IN OPERA DI CHIUSINI E CADITOIE</t>
  </si>
  <si>
    <t>Rimessa in opera di chiusini e caditoie stradali</t>
  </si>
  <si>
    <t>Rimessa in opera di chiusino completo per prese stradali dell´acquedotto</t>
  </si>
  <si>
    <t>SOMMA RIMESSA IN OPERA DI CHIUSINI E CADITOIE</t>
  </si>
  <si>
    <t>53.11.12</t>
  </si>
  <si>
    <t>RIMESSA IN OPERA DI CORDONATE E CUNETTE IN PIETRAME</t>
  </si>
  <si>
    <t>Rimessa in opera di cordonata</t>
  </si>
  <si>
    <t>Rimessa in opera di cordonata in pietra naturale</t>
  </si>
  <si>
    <t>SOMMA RIMESSA IN OPERA DI CORDONATE E CUNETTE IN PIETRAME</t>
  </si>
  <si>
    <t>54</t>
  </si>
  <si>
    <t>MOVIMENTI DI TERRA, DEMOLIZIONI</t>
  </si>
  <si>
    <t>54.02</t>
  </si>
  <si>
    <t>DEMOLIZIONI</t>
  </si>
  <si>
    <t>54.02.20</t>
  </si>
  <si>
    <t>DEMOLIZIONE DI PAVIMENTAZIONI</t>
  </si>
  <si>
    <t>Demolizione di pavimentazione bituminosa</t>
  </si>
  <si>
    <t>Demolizione di pavimentazione bituminosa spessore  di pavimentazione oltre 10 cm fino a 20 cm</t>
  </si>
  <si>
    <t>SOMMA DEMOLIZIONE DI PAVIMENTAZIONI</t>
  </si>
  <si>
    <t>54.10</t>
  </si>
  <si>
    <t>RILEVATI E RINTERRI</t>
  </si>
  <si>
    <t>54.10.03</t>
  </si>
  <si>
    <t>FORNITURA DI MATERIALE DA CAVA DI PRESTITO PER L'ESECUZIONE DI RILEVATI E RINTERRI</t>
  </si>
  <si>
    <t>Fornitura e posa inopera di sabbia lavata</t>
  </si>
  <si>
    <t>SOMMA FORNITURA DI MATERIALE DA CAVA DI PRESTITO PER L'ESECUZIONE DI RILEVATI E RINTERRI</t>
  </si>
  <si>
    <t>55</t>
  </si>
  <si>
    <t>AGGOTTAMENTI, ABBASSAMENTI DI FALDA, POZZI IDRICI</t>
  </si>
  <si>
    <t>55.02</t>
  </si>
  <si>
    <t>AGGOTTAMENTI</t>
  </si>
  <si>
    <t>55.02.04</t>
  </si>
  <si>
    <t>GEOTESSUTI FILTRANTI</t>
  </si>
  <si>
    <t>Geotessuto filtrante a filo continuo</t>
  </si>
  <si>
    <t>Geotessuto filtrante a filo continuo R 11,5 kN/m</t>
  </si>
  <si>
    <t>SOMMA GEOTESSUTI FILTRANTI</t>
  </si>
  <si>
    <t>56</t>
  </si>
  <si>
    <t>PROTEZIONI DI PARETI DI SCAVO, RIVESTIMENTI DI SCARPATE</t>
  </si>
  <si>
    <t>56.07</t>
  </si>
  <si>
    <t>PARETE CHIODATA IN SPRITZBETON OSSERVAZIONI TECNICO-OPERATIVE:</t>
  </si>
  <si>
    <t>56.07.01</t>
  </si>
  <si>
    <t>INSTALLAZIONE E SGOMBERO DEL CANTIERE PER LA REALIZZAZIONE DI PARETI CHIODATE E TIRANTATE</t>
  </si>
  <si>
    <t>Installazione e sgombero del cantiere per la realizzazione di pareti chiodate.</t>
  </si>
  <si>
    <t>a c</t>
  </si>
  <si>
    <t>SOMMA INSTALLAZIONE E SGOMBERO DEL CANTIERE PER LA REALIZZAZIONE DI PARETI CHIODATE E TIRANTATE</t>
  </si>
  <si>
    <t>56.07.02</t>
  </si>
  <si>
    <t>CALCESTRUZZO SPRUZZATO (SPRITZBETON)</t>
  </si>
  <si>
    <t>Fornitura e posa in opera di rivestimento in spritzbeton per il consolidamento delloscavo.</t>
  </si>
  <si>
    <t>Spessore spritzbeton: 12-15 cm</t>
  </si>
  <si>
    <t>Spessore spritzbeton: 16-20 cm</t>
  </si>
  <si>
    <t>SOMMA CALCESTRUZZO SPRUZZATO (SPRITZBETON)</t>
  </si>
  <si>
    <t>56.07.05</t>
  </si>
  <si>
    <t>ARMATURA PER PER PARETE CHIODATA IN SPRITZBETON.</t>
  </si>
  <si>
    <t>Armatura con rete elettrosaldata, fornitura e posa in opera senza distinzione di tipo.</t>
  </si>
  <si>
    <t>Acciaio: tipo B450C</t>
  </si>
  <si>
    <t>SOMMA ARMATURA PER PER PARETE CHIODATA IN SPRITZBETON.</t>
  </si>
  <si>
    <t>56.20</t>
  </si>
  <si>
    <t>TIRANTI, PER LAVORI A CIELO APERTO</t>
  </si>
  <si>
    <t>56.20.01</t>
  </si>
  <si>
    <t>INSTALLAZIONE E SGOMBERO DEL CANTIERE PER LA REALIZZAZIONE DI TIRANTI</t>
  </si>
  <si>
    <t>Installazione e sgombero del cantiere per la realizzazione di tiranti</t>
  </si>
  <si>
    <t>SOMMA INSTALLAZIONE E SGOMBERO DEL CANTIERE PER LA REALIZZAZIONE DI TIRANTI</t>
  </si>
  <si>
    <t>56.20.05</t>
  </si>
  <si>
    <t>PERFORAZIONI PER TIRANTI</t>
  </si>
  <si>
    <t>Perforazione per tiranti, D fino a 108 mm (4 1/4 ")</t>
  </si>
  <si>
    <t>Perforazione per tiranti, D fino a 108 mm (4 1/4 ") L  fino a 15,00 m</t>
  </si>
  <si>
    <t>SOMMA PERFORAZIONI PER TIRANTI</t>
  </si>
  <si>
    <t>56.20.10</t>
  </si>
  <si>
    <t>FORNITURA E POSA IN OPERA DI TIRANTI AD INIEZIONE</t>
  </si>
  <si>
    <t>Fornitura, posa in opera ed iniezione di tiranti temporanei a trefoli.</t>
  </si>
  <si>
    <t>Tirante temporaneo a trefoli, carico al limite di snervamento fino a 500 kN</t>
  </si>
  <si>
    <t>SOMMA FORNITURA E POSA IN OPERA DI TIRANTI AD INIEZIONE</t>
  </si>
  <si>
    <t>56.20.15</t>
  </si>
  <si>
    <t>INIEZIONI PER TIRANTI</t>
  </si>
  <si>
    <t>Iniezione per tiranti</t>
  </si>
  <si>
    <t>Iniezione per tiranti cemento R 42.5</t>
  </si>
  <si>
    <t>SOMMA INIEZIONI PER TIRANTI</t>
  </si>
  <si>
    <t>56.21</t>
  </si>
  <si>
    <t>CHIODI (TIRANTI PASSIVI) PER LAVORI A CIELO APERTO.</t>
  </si>
  <si>
    <t>56.21.02</t>
  </si>
  <si>
    <t>CHIODI AUTOPERFORANTI</t>
  </si>
  <si>
    <t>Chiodi autoperforanti</t>
  </si>
  <si>
    <t>Carico al limite di snervamento: 230 KN</t>
  </si>
  <si>
    <t>Carico al limite di snervamento: 400 KN</t>
  </si>
  <si>
    <t>SOMMA CHIODI AUTOPERFORANTI</t>
  </si>
  <si>
    <t>58</t>
  </si>
  <si>
    <t>OPERE IN CONGLOMERATO CEMENTIZIO ARMATO E NON ARMATO</t>
  </si>
  <si>
    <t>58.03</t>
  </si>
  <si>
    <t>CONGLOMERATO CEMENTIZIO PER MANUFATTI ARMATI E NON ARMATI</t>
  </si>
  <si>
    <t>58.03.01</t>
  </si>
  <si>
    <t>CONGLOMERATO CEMENTIZIO PER SOTTOFONDI, SPIANAMENTI, RIEMPIMENTI E DRENAGGI</t>
  </si>
  <si>
    <t>Conglomerato cementizio per sottofondi, spianamenti e riempimenti</t>
  </si>
  <si>
    <t>1.B</t>
  </si>
  <si>
    <t>Conglomerato cementizio per sottofondi, spianamenti e riempimenti classe C 12/15 (Rck 15 N/mm2)</t>
  </si>
  <si>
    <t>SOMMA CONGLOMERATO CEMENTIZIO PER SOTTOFONDI, SPIANAMENTI, RIEMPIMENTI E DRENAGGI</t>
  </si>
  <si>
    <t>71</t>
  </si>
  <si>
    <t>COIBENTAZIONI</t>
  </si>
  <si>
    <t>71.80</t>
  </si>
  <si>
    <t>LAVORI AUSILIARI</t>
  </si>
  <si>
    <t>71.80.01</t>
  </si>
  <si>
    <t>LAVORI PREPARATORI</t>
  </si>
  <si>
    <t>Bocciardatura</t>
  </si>
  <si>
    <t>SOMMA LAVORI PREPARATORI</t>
  </si>
  <si>
    <t>78</t>
  </si>
  <si>
    <t>CHIUSINI, CADITOIE, GRIGLIE, CANALETTE PREFABBRICATE, ACCESSORI PER POZZETTI</t>
  </si>
  <si>
    <t>78.10</t>
  </si>
  <si>
    <t>CANALETTE PREFABBRICATE</t>
  </si>
  <si>
    <t>78.10.01</t>
  </si>
  <si>
    <t>CANALETTE IN CALCESTRUZZO DI POLIESTERE</t>
  </si>
  <si>
    <t>Canaletta, carico ammissibile: 100 kN</t>
  </si>
  <si>
    <t>Canaletta, carico ammissibile: 100 kN con griglia in ghisa grigia</t>
  </si>
  <si>
    <t>SOMMA CANALETTE IN CALCESTRUZZO DI POLIESTERE</t>
  </si>
  <si>
    <t>85</t>
  </si>
  <si>
    <t>PAVIMENTAZIONI</t>
  </si>
  <si>
    <t>85.15</t>
  </si>
  <si>
    <t>PAVIMENTAZIONI CON PIETRE ARTIFICIALI A BASE CEMENTIZIA</t>
  </si>
  <si>
    <t>85.15.01</t>
  </si>
  <si>
    <t>PAVIMENTAZIONI CON CUBETTI</t>
  </si>
  <si>
    <t>Cubetti con trattamento superficiale, speciale, antiusura</t>
  </si>
  <si>
    <t>Cubetti con trattamento superficiale, speciale, antiusura s  6-7 cm</t>
  </si>
  <si>
    <t>SOMMA PAVIMENTAZIONI CON CUBETTI</t>
  </si>
  <si>
    <t>86</t>
  </si>
  <si>
    <t>MANUFATTI TIPO ED ACCESSORI STRADALI, SEGNALETICA</t>
  </si>
  <si>
    <t>86.01</t>
  </si>
  <si>
    <t>CORDONATE</t>
  </si>
  <si>
    <t>86.01.02</t>
  </si>
  <si>
    <t>CORDONATE DI CALCESTRUZZO</t>
  </si>
  <si>
    <t>Cordone 8/25 cm</t>
  </si>
  <si>
    <t>Cordone 8/25 cm C 35/45 resistente al gelo ed ai sali</t>
  </si>
  <si>
    <t>SOMMA CORDONATE DI CALCESTRUZZO</t>
  </si>
  <si>
    <t>No.</t>
  </si>
  <si>
    <t>Pos.n.</t>
  </si>
  <si>
    <t>Denominazione</t>
  </si>
  <si>
    <t>Unità di misura</t>
  </si>
  <si>
    <t>Prezzo unitario</t>
  </si>
  <si>
    <t>Prezzo totale (quantità per prezzo unitario)</t>
  </si>
  <si>
    <t>Codice :     22.02.008.207.01</t>
  </si>
  <si>
    <t xml:space="preserve">
Relizzazione della nuova Palestra tripla interrata per il liceo classico "W. von der Vogelweide" e la scuola media "A.Stiftler" a Bozano
</t>
  </si>
  <si>
    <t xml:space="preserve">
RIEPILOGO
</t>
  </si>
  <si>
    <t xml:space="preserve">
Importo Lavori a MISURA
</t>
  </si>
  <si>
    <t>Importo a base d'asta senza oneri di sicurezza</t>
  </si>
  <si>
    <t>Ribasso d'asta in %</t>
  </si>
  <si>
    <t>Oneri di sicurezza</t>
  </si>
  <si>
    <t xml:space="preserve">Data: </t>
  </si>
  <si>
    <r>
      <t xml:space="preserve">Firma digitale rappresentante legale dell'impresa </t>
    </r>
    <r>
      <rPr>
        <b/>
        <sz val="9"/>
        <rFont val="Arial"/>
        <family val="2"/>
      </rPr>
      <t>singola</t>
    </r>
  </si>
  <si>
    <r>
      <t xml:space="preserve">Firma digitale rappresentante legale della </t>
    </r>
    <r>
      <rPr>
        <b/>
        <sz val="9"/>
        <rFont val="Arial"/>
        <family val="2"/>
      </rPr>
      <t>capogruppo</t>
    </r>
  </si>
  <si>
    <r>
      <t xml:space="preserve">Firma digitale rappresentante legale </t>
    </r>
    <r>
      <rPr>
        <b/>
        <sz val="9"/>
        <rFont val="Arial"/>
        <family val="2"/>
      </rPr>
      <t>mandante/cooptata</t>
    </r>
  </si>
  <si>
    <t>CABINA MT/BT</t>
  </si>
  <si>
    <t>Cabina prefabbricata</t>
  </si>
  <si>
    <t>cad.</t>
  </si>
  <si>
    <t>Quadro elettrico di MT</t>
  </si>
  <si>
    <t>Scomparto di risalita cavi</t>
  </si>
  <si>
    <t>Unità montante trasformatore</t>
  </si>
  <si>
    <t>Trasformatore trifase di potenza</t>
  </si>
  <si>
    <t>Terminale unipolare</t>
  </si>
  <si>
    <t xml:space="preserve">Linea elettrica di allacciamento </t>
  </si>
  <si>
    <t>Accessori per cabina elettrica</t>
  </si>
  <si>
    <t>Quadro elettrico QGBT</t>
  </si>
  <si>
    <t>Apparecchio di alimentazione di emergenza</t>
  </si>
  <si>
    <t>Linea elettrica di BT</t>
  </si>
  <si>
    <t>Conduttore PEN</t>
  </si>
  <si>
    <t>SOMMA CABINA MT/BT</t>
  </si>
  <si>
    <t>ALIMENTAZIONE ELETTRICA DI EMERGENZA</t>
  </si>
  <si>
    <t>Gruppo soccorritore trifase</t>
  </si>
  <si>
    <t>SOMMA ALIMENTAZIONE ELETTRICA DI EMERGENZA</t>
  </si>
  <si>
    <t>QUADRI ELETTRICI DI BT</t>
  </si>
  <si>
    <t>Quadro elettrico generale QG</t>
  </si>
  <si>
    <t>a corpo</t>
  </si>
  <si>
    <t>Quadro elettrico QT1</t>
  </si>
  <si>
    <t>Quadro elettrico QT2</t>
  </si>
  <si>
    <t>Quadro elettrico QT3</t>
  </si>
  <si>
    <t>Quadro elettrico QS3</t>
  </si>
  <si>
    <t>Quadro elettrico QS2</t>
  </si>
  <si>
    <t>Quadro elettrico QS1</t>
  </si>
  <si>
    <t>Quadro elettrico QV</t>
  </si>
  <si>
    <t>Quadro elettrico QUPS</t>
  </si>
  <si>
    <t>Quadro elettrico autorimessa</t>
  </si>
  <si>
    <t>Quadro elettrico locali esterni</t>
  </si>
  <si>
    <t>SOMMA QUADRI ELETTRICI DI BT</t>
  </si>
  <si>
    <t>15.04</t>
  </si>
  <si>
    <t>CAVIDOTTI E CASSETTE DI INSTALLAZIONE</t>
  </si>
  <si>
    <t>Canale portacavi</t>
  </si>
  <si>
    <t>01.a</t>
  </si>
  <si>
    <t>300x50 mm</t>
  </si>
  <si>
    <t>01.b</t>
  </si>
  <si>
    <t>200x50 mm</t>
  </si>
  <si>
    <t>01.c</t>
  </si>
  <si>
    <t>150x50 mm</t>
  </si>
  <si>
    <t>01.d</t>
  </si>
  <si>
    <t>100x50 mm</t>
  </si>
  <si>
    <t>Tubazione in materiale termoplastico di tipo flessibile, serie pesante,</t>
  </si>
  <si>
    <t>03.a</t>
  </si>
  <si>
    <t>Diametro esterno 25 mm</t>
  </si>
  <si>
    <t>03.b</t>
  </si>
  <si>
    <t>Diametro esterno 32 mm</t>
  </si>
  <si>
    <t>Tubazione in materiale termoplastico di tipo flessibile, serie leggera</t>
  </si>
  <si>
    <t>04.a</t>
  </si>
  <si>
    <t>04.b</t>
  </si>
  <si>
    <t xml:space="preserve">Tubazione in polietilene di tipo flessibile, </t>
  </si>
  <si>
    <t>SOMMA CAVIDOTTI E CASSETTE DI INSTALLAZIONE</t>
  </si>
  <si>
    <t>15.05</t>
  </si>
  <si>
    <t>APPARECCHI ELETTRICI DI COMANDO</t>
  </si>
  <si>
    <t>Dispositivo di chiamata a tirante,</t>
  </si>
  <si>
    <t>Apparecchio di segnalazione ottica e acustica,</t>
  </si>
  <si>
    <t>SOMMA APPARECCHI ELETRTRICI DI COMANDO</t>
  </si>
  <si>
    <t>15.06</t>
  </si>
  <si>
    <t>LINEE ELETTRICHE DI POTENZA</t>
  </si>
  <si>
    <t>Linea elettrica di allacciamento</t>
  </si>
  <si>
    <t>3x185 + 2x95 mm²</t>
  </si>
  <si>
    <t>3x150 + 2x95 mm²</t>
  </si>
  <si>
    <t>Linee elettriche principali</t>
  </si>
  <si>
    <t>5x16 mm²</t>
  </si>
  <si>
    <t>11.b</t>
  </si>
  <si>
    <t>5x6 mm²</t>
  </si>
  <si>
    <t>11.c</t>
  </si>
  <si>
    <t>5x4 mm²</t>
  </si>
  <si>
    <t>Linee elettriche di distribuzione</t>
  </si>
  <si>
    <t>3x4 mm²</t>
  </si>
  <si>
    <t>3x2,5 mm²</t>
  </si>
  <si>
    <t>21.c</t>
  </si>
  <si>
    <t>3x1,5 mm²</t>
  </si>
  <si>
    <t>SOMMA LINEE ELETTRICHE DI POTENZA</t>
  </si>
  <si>
    <t>PRESE A SPINA PER CIRCUITI LUCE E F.M.</t>
  </si>
  <si>
    <t>Prese a spina bipolari tipo schuko ordinaria incassata</t>
  </si>
  <si>
    <t>Prese a spina bipolari tipo schuko ordinaria in vista</t>
  </si>
  <si>
    <t>SOMMA PRESE A SPINA PER CIRCUITI LUCE E F.M.</t>
  </si>
  <si>
    <t>15.08</t>
  </si>
  <si>
    <t>IMPIANTO DI ILLUMINAZIONE</t>
  </si>
  <si>
    <t>Alimentatore di linea principale</t>
  </si>
  <si>
    <t>Alimentatore di linea secondaria</t>
  </si>
  <si>
    <t>Accoppiatore di linea secondaria</t>
  </si>
  <si>
    <t>Gateway DALI,</t>
  </si>
  <si>
    <t>Punto luce comandato da pulsante,</t>
  </si>
  <si>
    <t>Punto luce comandato da sensore di movimento,</t>
  </si>
  <si>
    <t>Punto luce per l'illuminazione di sicurezza,</t>
  </si>
  <si>
    <t xml:space="preserve">Punto luce comandato da interruttore crepuscolare, </t>
  </si>
  <si>
    <t>Corpo illuminante ad incasso nel controsoffitto T2</t>
  </si>
  <si>
    <t>Corpo illuminante ad incasso nel controsoffitto T3</t>
  </si>
  <si>
    <t>Corpo illuminante ad incasso nel controsoffitto T4</t>
  </si>
  <si>
    <t>Corpo illuminante a soffitto T5</t>
  </si>
  <si>
    <t>Corpo illuminante a soffitto T6</t>
  </si>
  <si>
    <t>Corpo illuminante a soffitto T7</t>
  </si>
  <si>
    <t>Corpo illuminante a soffitto T8</t>
  </si>
  <si>
    <t>Corpo illuminante a soffitto T9</t>
  </si>
  <si>
    <t>18</t>
  </si>
  <si>
    <t>Corpo illuminante a soffitto T9.a</t>
  </si>
  <si>
    <t>Corpo illuminante ad incasso nel controsoffitto T10</t>
  </si>
  <si>
    <t>Corpo illuminante ad incasso nel controsoffitto T11</t>
  </si>
  <si>
    <t>Corpo illuminante per illuminazione esterna T14</t>
  </si>
  <si>
    <t>Corpo illuminante per indicazione delle vie di uscita,</t>
  </si>
  <si>
    <t>26</t>
  </si>
  <si>
    <t>Corpo illuminante come precedente</t>
  </si>
  <si>
    <t>29</t>
  </si>
  <si>
    <t>Pulsante singolo di comando luce, incassato</t>
  </si>
  <si>
    <t>30</t>
  </si>
  <si>
    <t>Pulsante quadruplo comando luce, incassato</t>
  </si>
  <si>
    <t>31</t>
  </si>
  <si>
    <t>Rivelatore di movimento,</t>
  </si>
  <si>
    <t>32</t>
  </si>
  <si>
    <t>Accoppiatore bus</t>
  </si>
  <si>
    <t>33</t>
  </si>
  <si>
    <t>Attuatore per comando luce</t>
  </si>
  <si>
    <t>33.a</t>
  </si>
  <si>
    <t>8 canali - 230 V - 16 A.</t>
  </si>
  <si>
    <t>33.b</t>
  </si>
  <si>
    <t>2 canali - 230 V - 16 A.</t>
  </si>
  <si>
    <t>34</t>
  </si>
  <si>
    <t>Interruttore crepuscolare</t>
  </si>
  <si>
    <t>35</t>
  </si>
  <si>
    <t>Centrale per il controllo dell'impianto di illuminazione di sicurezza</t>
  </si>
  <si>
    <t>36</t>
  </si>
  <si>
    <t xml:space="preserve">Programmazione </t>
  </si>
  <si>
    <t>37</t>
  </si>
  <si>
    <t>Linea bus</t>
  </si>
  <si>
    <t>SOMMA IMPIANTO DI ILLUMINAZIONE</t>
  </si>
  <si>
    <t>15.09</t>
  </si>
  <si>
    <t>IMPIANTO RILEVAZIONE INCENDI</t>
  </si>
  <si>
    <t>Centrale rilevazione incendi a microprocessore</t>
  </si>
  <si>
    <t xml:space="preserve">Pannello ripetitore dei messaggi di allarme, </t>
  </si>
  <si>
    <t>40</t>
  </si>
  <si>
    <t>Rilevatore ottico di fumo,</t>
  </si>
  <si>
    <t>50</t>
  </si>
  <si>
    <t xml:space="preserve">Gabbia protettiva per rivelatore ottico di fumo, </t>
  </si>
  <si>
    <t>60</t>
  </si>
  <si>
    <t>RS Zoccolo</t>
  </si>
  <si>
    <t>70</t>
  </si>
  <si>
    <t>Segnalazione in parallelo di un rivelatore che è montato sopra il controsoffitto.</t>
  </si>
  <si>
    <t>80</t>
  </si>
  <si>
    <t>Pulsante d'emergenza</t>
  </si>
  <si>
    <t>90</t>
  </si>
  <si>
    <t>Lampeggiante e sirena con indicazione bilingue</t>
  </si>
  <si>
    <t>101</t>
  </si>
  <si>
    <t>Punto allacciamento serrande tagliafuoco</t>
  </si>
  <si>
    <t>102</t>
  </si>
  <si>
    <t>Centrale di comando evacuatori di fumo</t>
  </si>
  <si>
    <t>103</t>
  </si>
  <si>
    <t>Elettromagnete di ritenuta</t>
  </si>
  <si>
    <t>104</t>
  </si>
  <si>
    <t>Centrale di comando ventilatore di estrazione fumo</t>
  </si>
  <si>
    <t>105</t>
  </si>
  <si>
    <t>Pulsante di comando</t>
  </si>
  <si>
    <t>110</t>
  </si>
  <si>
    <t>Combinatore telefonico</t>
  </si>
  <si>
    <t>120</t>
  </si>
  <si>
    <t>Linea di collegamento</t>
  </si>
  <si>
    <t>121</t>
  </si>
  <si>
    <t>Scheda di rete</t>
  </si>
  <si>
    <t>130</t>
  </si>
  <si>
    <t>Barriera tagliafiamma</t>
  </si>
  <si>
    <t>SOMMA IMPIANTO RILEVAZIONE INCENDI</t>
  </si>
  <si>
    <t>15.10</t>
  </si>
  <si>
    <t>IMPIANTO DI TRASMISISONE DATI A CABLAGGIO STRUTTURATO</t>
  </si>
  <si>
    <t>Armadio rack</t>
  </si>
  <si>
    <t>Attacco FDI</t>
  </si>
  <si>
    <t>Connettori  con placca</t>
  </si>
  <si>
    <t>Patch Panel modulare CAT 6</t>
  </si>
  <si>
    <t>41</t>
  </si>
  <si>
    <t>Patch Cord S/FTP categoria 7 da 1 m</t>
  </si>
  <si>
    <t>Patch Cord per fibra ottica 50/125µm con prese ST-ST.</t>
  </si>
  <si>
    <t>61</t>
  </si>
  <si>
    <t>Box di connessione per fibra ottica 3M</t>
  </si>
  <si>
    <t>Cavo in fibra ottica</t>
  </si>
  <si>
    <t>81</t>
  </si>
  <si>
    <t>Montaggio e materiali di montaggio</t>
  </si>
  <si>
    <t>91</t>
  </si>
  <si>
    <t>Collaudo dell'intero impianto</t>
  </si>
  <si>
    <t>Unità esterna per la refrigerazione del locale tecnico</t>
  </si>
  <si>
    <t>111</t>
  </si>
  <si>
    <t>Unità interna per la refrigerazione degli armadi dati,</t>
  </si>
  <si>
    <t>Sistema di controllo centralizzato</t>
  </si>
  <si>
    <t>SOMMA IMPIANTO DI TRASMISISONE DATI A CABLAGGIO STRUTTURATO</t>
  </si>
  <si>
    <t>15.11</t>
  </si>
  <si>
    <t>PREDISPOSIZIONE PER IMPIANTO MULTIMEDIALE</t>
  </si>
  <si>
    <t>Realizzazione di punto di derivazione</t>
  </si>
  <si>
    <t>Diametro 25 mm</t>
  </si>
  <si>
    <t>Diametro 32 mm</t>
  </si>
  <si>
    <t>SOMMA PREDISPOSIZIONE PER IMPIANTO MULTIMEDIALE</t>
  </si>
  <si>
    <t>15.12</t>
  </si>
  <si>
    <t>IMPIANTO OROLOGI</t>
  </si>
  <si>
    <t>Orologio principale</t>
  </si>
  <si>
    <t xml:space="preserve">Radioricevitore </t>
  </si>
  <si>
    <t xml:space="preserve">Software ETCW </t>
  </si>
  <si>
    <t>Alimentazione autonoma</t>
  </si>
  <si>
    <t xml:space="preserve">Modulo relè universale </t>
  </si>
  <si>
    <t xml:space="preserve">Orologio secondario </t>
  </si>
  <si>
    <t>Linee elettriche</t>
  </si>
  <si>
    <t>SOMMA IMPIANTO OROLOGI</t>
  </si>
  <si>
    <t>15.13</t>
  </si>
  <si>
    <t>IMPIANTO CITOFONICO DIGITALE</t>
  </si>
  <si>
    <t>Impianto citofonico digitale</t>
  </si>
  <si>
    <t>SOMMA CITOFONICO DIGITALE</t>
  </si>
  <si>
    <t>15.14</t>
  </si>
  <si>
    <t>IMPIANTO DI MESSA A TERRA</t>
  </si>
  <si>
    <t xml:space="preserve">Sistema di dispersione a maglia, </t>
  </si>
  <si>
    <t>Conduttore di terra</t>
  </si>
  <si>
    <t>Collettore di terra</t>
  </si>
  <si>
    <t>Conduttori di protezione</t>
  </si>
  <si>
    <t>22.01</t>
  </si>
  <si>
    <t>185 mm²</t>
  </si>
  <si>
    <t>22.02</t>
  </si>
  <si>
    <t>50 mm²</t>
  </si>
  <si>
    <t>22.03</t>
  </si>
  <si>
    <t>16 mm²</t>
  </si>
  <si>
    <t>SOMMA IMPIANTO DI MESSA A TERRA</t>
  </si>
  <si>
    <t>15.15</t>
  </si>
  <si>
    <t>ALLACCIAMENTI ELETTRICI VARI</t>
  </si>
  <si>
    <t>Allacciamento elettrico umidificatore</t>
  </si>
  <si>
    <t>Allacciamento elettrico degli orinatoi</t>
  </si>
  <si>
    <t>Allacciamento elettrico degli asciugacapelli</t>
  </si>
  <si>
    <t>Allacciamento elettrico pareti divisorie</t>
  </si>
  <si>
    <t>Allacciamento elettrico tribuna telescopica</t>
  </si>
  <si>
    <t>Allacciamento elettrico del ventilatore di estrazione fumi</t>
  </si>
  <si>
    <t>Centraline</t>
  </si>
  <si>
    <t>08.01</t>
  </si>
  <si>
    <t xml:space="preserve">Centralina elettronica di comando per il riscaldamento delle tubazioni, </t>
  </si>
  <si>
    <t>Cavi riscaldanti</t>
  </si>
  <si>
    <t>09.01</t>
  </si>
  <si>
    <t xml:space="preserve">Cavo scaldante </t>
  </si>
  <si>
    <t>SOMMA ALLACCIAMENTI ELETTRICI VARI</t>
  </si>
  <si>
    <t>15.16</t>
  </si>
  <si>
    <t>IMPIANTO SCIOGLINEVE E GHIACCIO</t>
  </si>
  <si>
    <t>Circuito riscaldante</t>
  </si>
  <si>
    <t>m²</t>
  </si>
  <si>
    <t>Allacciamento elettrico</t>
  </si>
  <si>
    <t>Sistema di controllo</t>
  </si>
  <si>
    <t>SOMMA IMPIANTO SCIOGLINEVE E GHIACCIO</t>
  </si>
  <si>
    <t>15.17</t>
  </si>
  <si>
    <t>IMPIANTO DI DIFFUSIONE SONORA</t>
  </si>
  <si>
    <t>Mixer amplificatore</t>
  </si>
  <si>
    <t>Base microfonica</t>
  </si>
  <si>
    <t>Microfono per vigili del fuoco,</t>
  </si>
  <si>
    <t>Amplificatore professionale</t>
  </si>
  <si>
    <t>Lettore di CD</t>
  </si>
  <si>
    <t>Sintonizzatore AM/FM con RDS,</t>
  </si>
  <si>
    <t>Armadio rack 19"</t>
  </si>
  <si>
    <t>Diffusore acustico 40 W</t>
  </si>
  <si>
    <t>Diffusore acustico</t>
  </si>
  <si>
    <t>Linea audio</t>
  </si>
  <si>
    <t>SOMMA IMPIANTO DI DIFFUSIONE SONORA</t>
  </si>
  <si>
    <t>15.18</t>
  </si>
  <si>
    <t>OPERE IN ECONOMIA</t>
  </si>
  <si>
    <t>Operaio 4° livello</t>
  </si>
  <si>
    <t>Operaio 3° livello</t>
  </si>
  <si>
    <t>SOMMA OPERE IN ECONOMIA</t>
  </si>
  <si>
    <t>15.19</t>
  </si>
  <si>
    <t>AULA MAGNA SCUOLA "STIFTER"</t>
  </si>
  <si>
    <t>Corpo illuminante ad incasso nel controsoffitto T12</t>
  </si>
  <si>
    <t>Corpo illuminante ad incasso nel controsoffitto T12N</t>
  </si>
  <si>
    <t>Corpo illuminante ad incasso nel controsoffitto T13</t>
  </si>
  <si>
    <t>Pulsante di comando tapparelle,</t>
  </si>
  <si>
    <t>Predisposizione per impianto alimentazione elettrica dello schermo motorizzato,</t>
  </si>
  <si>
    <t>Predisposizione per comando dello schermo motorizzato</t>
  </si>
  <si>
    <t>Predisposizione per l'allacciamento elettrico del videoproiettore</t>
  </si>
  <si>
    <t>Predisposizione per attacco multimediale</t>
  </si>
  <si>
    <t>Predisposizione per altoparlanti</t>
  </si>
  <si>
    <t>SOMMA AULA MAGNA SCUOLA "STIFTER"</t>
  </si>
  <si>
    <t>Tabellone bilingue</t>
  </si>
  <si>
    <t>SI02-1</t>
  </si>
  <si>
    <t>Costo di utilizzo di andatoie e passerelle per il primo mese</t>
  </si>
  <si>
    <t>SI02-2</t>
  </si>
  <si>
    <t>Costo di utilizzo di andatoie e passerelle per ogni mese successivo</t>
  </si>
  <si>
    <t>SI03-1</t>
  </si>
  <si>
    <t>Costo di utilizzo di baraccamenti per il primo mese</t>
  </si>
  <si>
    <t>SI03-2</t>
  </si>
  <si>
    <t>Costo di utilizzo di baraccamenti per ogni mese successivo</t>
  </si>
  <si>
    <t>SI03-3</t>
  </si>
  <si>
    <t>Impianto idrico sanitario per il primo mese</t>
  </si>
  <si>
    <t>SI03-4</t>
  </si>
  <si>
    <t>Impianto idrico sanitario per ogni mese successivo</t>
  </si>
  <si>
    <t>SI03-5</t>
  </si>
  <si>
    <t>Supplemento per impianto di riscaldamento elettrico per il primo mese</t>
  </si>
  <si>
    <t>SI03-6</t>
  </si>
  <si>
    <t>Supplemento per impianto di riscaldamento elettrico per ogni mese successivo</t>
  </si>
  <si>
    <t>SI04-1</t>
  </si>
  <si>
    <t>Fari alogeni</t>
  </si>
  <si>
    <t>SI04-2</t>
  </si>
  <si>
    <t>Lampada di segnalazione</t>
  </si>
  <si>
    <t>SI05-1</t>
  </si>
  <si>
    <t>Parapetto per il primo mese</t>
  </si>
  <si>
    <t>SI05-2</t>
  </si>
  <si>
    <t>Parapetto per ogni mese successivo</t>
  </si>
  <si>
    <t>SI06-1</t>
  </si>
  <si>
    <t>Costo di utilizzo di ponte su ruote (trabattello) altezza di 1,5 m per il primo mese</t>
  </si>
  <si>
    <t>SI06-2</t>
  </si>
  <si>
    <t>Costo di utilizzo di ponte su ruote (trabattello) altezza di 1,5 m per ogni mese successivo</t>
  </si>
  <si>
    <t>SI06-3</t>
  </si>
  <si>
    <t>Costo di utilizzo di ponte su ruote (trabattello) per ogni metro in più fino ad una altezza di 5 m per il primo mese</t>
  </si>
  <si>
    <t>SI06-4</t>
  </si>
  <si>
    <t>Costo di utilizzo di ponte su ruote (trabattello) per ogni metro in più fino ad una altezza di 5 m per ogni mese successivo</t>
  </si>
  <si>
    <t>SI06-5</t>
  </si>
  <si>
    <t>Costo di utilizzo di ponte su ruote (trabattello) per ogni metro in più fino ad una altezza di 16 m per il primo mese</t>
  </si>
  <si>
    <t>SI06-6</t>
  </si>
  <si>
    <t>Costo di utilizzo di ponte su ruote (trabattello) per ogni metro in più fino ad una altezza di 16 m per ogni mese successivo</t>
  </si>
  <si>
    <t>SI07-1</t>
  </si>
  <si>
    <t>Intavolati di legno al solaio per il primo mese</t>
  </si>
  <si>
    <t>SI07-2</t>
  </si>
  <si>
    <t>Intavolati di legno al solaio per ogni mese successivo</t>
  </si>
  <si>
    <t>SI08-1</t>
  </si>
  <si>
    <t>Costo di utilizzo di opere di puntellamento per il primo mese</t>
  </si>
  <si>
    <t>SI08-2</t>
  </si>
  <si>
    <t>Costo di utilizzo di opere di puntellamento per ogni mese successivo</t>
  </si>
  <si>
    <t>SI09-1</t>
  </si>
  <si>
    <t>Recinzione di cantiere realizzato con grigliato metallico di altezza pari a 2,00 m</t>
  </si>
  <si>
    <t>SI09-2</t>
  </si>
  <si>
    <t>Fornitura e posa di telo in materiale sintetico</t>
  </si>
  <si>
    <t>SI09-3</t>
  </si>
  <si>
    <t>Fornitura e posa accesso carraio per il primo mese</t>
  </si>
  <si>
    <t>SI09-4</t>
  </si>
  <si>
    <t>Fornitura e posa accesso carraio per ogni mese successivo</t>
  </si>
  <si>
    <t>SI10-1</t>
  </si>
  <si>
    <t>Costo di acquisto di dispositivo di protezione della testa</t>
  </si>
  <si>
    <t>SI10-2</t>
  </si>
  <si>
    <t>Costo di acquisto di dispositivo di protezione dell’udito</t>
  </si>
  <si>
    <t>SI10-3</t>
  </si>
  <si>
    <t>Costo di acquisto di dispositivo di protezione delle vie respiratorie</t>
  </si>
  <si>
    <t>SI11</t>
  </si>
  <si>
    <t>Costo di acquisto di cassetta di pronto soccorso</t>
  </si>
  <si>
    <t>SI12</t>
  </si>
  <si>
    <t>Costo di utilizzo estintore a polvere portatile</t>
  </si>
  <si>
    <t>SI13</t>
  </si>
  <si>
    <t>Segnaletica e cartellonistica di sicurezza</t>
  </si>
  <si>
    <t>SI14-1</t>
  </si>
  <si>
    <t>Costo d'utilizzo torre scala per le prime 4 settimane (intervento base)</t>
  </si>
  <si>
    <t>SI14-2</t>
  </si>
  <si>
    <t xml:space="preserve">Costo d'utilizzo torre scala per ogni settimana successiva ultimata </t>
  </si>
  <si>
    <t>SI15</t>
  </si>
  <si>
    <t>Moviere</t>
  </si>
  <si>
    <t>SI16-1</t>
  </si>
  <si>
    <t>Nolo di ponteggio da costruzione di tipo fisso ad estensione longitudinale (ponte di facciata) in metallo, per le prime 4 settimane (intervento base)</t>
  </si>
  <si>
    <t>SI16-2</t>
  </si>
  <si>
    <t>Nolo di ponteggio da costruzione di tipo fisso ad estensione longitudinale (ponte di facciata) in metallo, per ogni settimana successiva ultimata</t>
  </si>
  <si>
    <t>SI17</t>
  </si>
  <si>
    <t>Modifica delle facciate vetrate per creare uscite di sicurezza</t>
  </si>
  <si>
    <t>SI18</t>
  </si>
  <si>
    <t>Ristrutturazione e adeguamento delle due rampe interne del corridoio di collegamento</t>
  </si>
  <si>
    <t>SI19</t>
  </si>
  <si>
    <t>SI20</t>
  </si>
  <si>
    <t>Esecuzione di un cancello d'emergenza per una via di fuga nel muro perimetrale</t>
  </si>
  <si>
    <t>SI21</t>
  </si>
  <si>
    <t>Fornitura e posa di tramezza provvisoiria nell'atrio del liceo</t>
  </si>
  <si>
    <t>SI22</t>
  </si>
  <si>
    <t>Messa in sicurezza di pavimentazione per via di fuga su prato, intorno ad ala sudovest della scuola media</t>
  </si>
  <si>
    <t>SI23</t>
  </si>
  <si>
    <t>Costi per apprestamenti di sicurezza che sono necesari per causa di lavori interferenti</t>
  </si>
  <si>
    <t>01.06.02</t>
  </si>
  <si>
    <t>Allacciamento elettrico ventilatori di mandata e ripresa</t>
  </si>
  <si>
    <t>65 * 50 cm</t>
  </si>
  <si>
    <t>ø 50</t>
  </si>
  <si>
    <t>80 x 80 x 15 cm</t>
  </si>
  <si>
    <t>DN 100 - Lungezza 3m</t>
  </si>
  <si>
    <t>DN 100 - Lungezza 2m</t>
  </si>
  <si>
    <t>45 * 60 cm</t>
  </si>
  <si>
    <t>1400 W - 30 l/s</t>
  </si>
  <si>
    <t>1000 W</t>
  </si>
  <si>
    <t>14.09</t>
  </si>
  <si>
    <t>14.09.01</t>
  </si>
  <si>
    <t>14.09.01.01</t>
  </si>
  <si>
    <t>14.09.01.01.f</t>
  </si>
  <si>
    <t>14.09.01.08</t>
  </si>
  <si>
    <t>14.09.01.08.a</t>
  </si>
  <si>
    <t>14.09.01.09</t>
  </si>
  <si>
    <t>14.09.01.10*</t>
  </si>
  <si>
    <t>14.09.01.10.a</t>
  </si>
  <si>
    <t>14.09.02</t>
  </si>
  <si>
    <t>14.09.02.01</t>
  </si>
  <si>
    <t>14.09.02.04</t>
  </si>
  <si>
    <t>14.09.02.07</t>
  </si>
  <si>
    <t>14.09.02.07.a</t>
  </si>
  <si>
    <t>14.09.02.08</t>
  </si>
  <si>
    <t>14.09.02.08.a</t>
  </si>
  <si>
    <t>14.09.02.09</t>
  </si>
  <si>
    <t>14.09.04</t>
  </si>
  <si>
    <t>14.09.04.02</t>
  </si>
  <si>
    <t>14.09.04.02.a</t>
  </si>
  <si>
    <t>14.09.04.02.d(*)</t>
  </si>
  <si>
    <t>14.09.04.03.01*</t>
  </si>
  <si>
    <t>14.09.04.07</t>
  </si>
  <si>
    <t>14.09.04.10</t>
  </si>
  <si>
    <t>14.09.04.10.b</t>
  </si>
  <si>
    <t>14.09.04.10.d (*)</t>
  </si>
  <si>
    <t>14.09.04.12*</t>
  </si>
  <si>
    <t>14.09.04.12.a</t>
  </si>
  <si>
    <t>14.09.04.12.b</t>
  </si>
  <si>
    <t>14.09.06</t>
  </si>
  <si>
    <t>14.09.06.01</t>
  </si>
  <si>
    <t>14.09.06.03</t>
  </si>
  <si>
    <t>14.09.07</t>
  </si>
  <si>
    <t>14.09.07.02</t>
  </si>
  <si>
    <t>14.09.08</t>
  </si>
  <si>
    <t>14.09.08.03</t>
  </si>
  <si>
    <t>14.09.08.06</t>
  </si>
  <si>
    <t>14.09.09</t>
  </si>
  <si>
    <t>14.09.09.03</t>
  </si>
  <si>
    <t>14.09.09.04</t>
  </si>
  <si>
    <t>14.09.09.05</t>
  </si>
  <si>
    <t>14.09.09.05.c</t>
  </si>
  <si>
    <t>14.09.09.05.e</t>
  </si>
  <si>
    <t>14.09.11</t>
  </si>
  <si>
    <t>14.09.11.01</t>
  </si>
  <si>
    <t>14.09.11.01.a</t>
  </si>
  <si>
    <t>14.09.11.02</t>
  </si>
  <si>
    <t>14.09.11.03</t>
  </si>
  <si>
    <t>14.09.11.04</t>
  </si>
  <si>
    <t>14.09.11.04.a</t>
  </si>
  <si>
    <t>14.09.11.04.b</t>
  </si>
  <si>
    <t>14.09.11.05</t>
  </si>
  <si>
    <t>14.09.11.05.a</t>
  </si>
  <si>
    <t>14.09.11.05.b</t>
  </si>
  <si>
    <t>14.09.11.06</t>
  </si>
  <si>
    <t>14.09.11.07</t>
  </si>
  <si>
    <t>14.09.11.07.a</t>
  </si>
  <si>
    <t>14.09.11.08</t>
  </si>
  <si>
    <t>14.09.11.08.a</t>
  </si>
  <si>
    <t>14.09.11.09</t>
  </si>
  <si>
    <t>Apparecchiature sanitarie ed accessori</t>
  </si>
  <si>
    <t>Lavabi</t>
  </si>
  <si>
    <t>Lavabo sospeso:</t>
  </si>
  <si>
    <t>Sifone per lavabo:</t>
  </si>
  <si>
    <t>Miscelatore monoleva</t>
  </si>
  <si>
    <t>Lavabo piedi modello Sport in ceramica sanitaria</t>
  </si>
  <si>
    <t>Dim.: Larghezza: 39cm, Profonditá: 48cm, Altezza: 21cm</t>
  </si>
  <si>
    <t>Vasi WC ed orinatoi</t>
  </si>
  <si>
    <t>Vaso WC - sospeso</t>
  </si>
  <si>
    <t>Cassetta di risciacquo per WC</t>
  </si>
  <si>
    <t>Sedile per WC:</t>
  </si>
  <si>
    <t>in plastica</t>
  </si>
  <si>
    <t>Orinatoio:</t>
  </si>
  <si>
    <t>esecuzione a conchiglia</t>
  </si>
  <si>
    <t>Risciacquo per orinatoio con comando elett. di presenza</t>
  </si>
  <si>
    <t>Docce</t>
  </si>
  <si>
    <t>Piatto doccia in resina acrilica:</t>
  </si>
  <si>
    <t>100 x 100 x 2,5 cm a filo pavimento</t>
  </si>
  <si>
    <t>Miscelatore doccia</t>
  </si>
  <si>
    <t>Gruppo per doccia con asta a muro</t>
  </si>
  <si>
    <t>Cabina doccia:</t>
  </si>
  <si>
    <t>a due pareti - 185 * 85 cm con accesso ad angolo</t>
  </si>
  <si>
    <t>a due pareti - 185 * 100 cm con accesso ad angolo</t>
  </si>
  <si>
    <t>Pozzetto di scarico con griglia in acciaio INOX:</t>
  </si>
  <si>
    <t>Lavatoio</t>
  </si>
  <si>
    <t>Lavatoio in acciaio per vani/tecnici</t>
  </si>
  <si>
    <t>Lavatoio a parete</t>
  </si>
  <si>
    <t>Gruppi di allacciamento</t>
  </si>
  <si>
    <t>Attacco in attesa per lavatrice</t>
  </si>
  <si>
    <t>Lavelli per cucine</t>
  </si>
  <si>
    <t>Gruppo a parete per lavello cucina</t>
  </si>
  <si>
    <t>Rubinetto di erogazione</t>
  </si>
  <si>
    <t>Apparecchiature per disabili</t>
  </si>
  <si>
    <t>WC per handicappati, sospeso</t>
  </si>
  <si>
    <t>Lavabo per handicappati:</t>
  </si>
  <si>
    <t>Maniglione per WC-handicappati:</t>
  </si>
  <si>
    <t>L 565 mm - rigido</t>
  </si>
  <si>
    <t>L 805 mm - ribaltabile</t>
  </si>
  <si>
    <t>Accessori per bagni</t>
  </si>
  <si>
    <t>Specchiera di cristallo:</t>
  </si>
  <si>
    <t>Portacarta per WC</t>
  </si>
  <si>
    <t>Portasapone</t>
  </si>
  <si>
    <t>Erogatore di sapone liquido:</t>
  </si>
  <si>
    <t>contenuto 500 ml</t>
  </si>
  <si>
    <t>contenuto 1000 ml</t>
  </si>
  <si>
    <t>Erogatore di asciugamani di carta:</t>
  </si>
  <si>
    <t>asciugamani di carta</t>
  </si>
  <si>
    <t>Spazzola per WC</t>
  </si>
  <si>
    <t>Asciugamani elettrico:</t>
  </si>
  <si>
    <t>Asciugacapelli a parete:</t>
  </si>
  <si>
    <t>Cestino:</t>
  </si>
  <si>
    <t>Impianto di Riscaldamento</t>
  </si>
  <si>
    <t>Impianto di produzione energia termica, strumenti ed accessori</t>
  </si>
  <si>
    <t>13.01.02</t>
  </si>
  <si>
    <t>Bollitori</t>
  </si>
  <si>
    <t>13.01.02.03(*)</t>
  </si>
  <si>
    <t>Bollitore per sistema di carico a stratificazione</t>
  </si>
  <si>
    <t>13.01.02.03.d</t>
  </si>
  <si>
    <t>1000 l</t>
  </si>
  <si>
    <t>13.01.02.04(*)</t>
  </si>
  <si>
    <t>Sistema di carico a stratificazione con scambiatore di calore a piastre</t>
  </si>
  <si>
    <t>13.01.02.04.c</t>
  </si>
  <si>
    <t>Potenza 125kW Diametro sistema 5/4""</t>
  </si>
  <si>
    <t>13.01.02.05(*)</t>
  </si>
  <si>
    <t>Regolazione per sistema di carico a stratificazione</t>
  </si>
  <si>
    <t>13.01.02.05.a</t>
  </si>
  <si>
    <t>13.01.04</t>
  </si>
  <si>
    <t>Pompe di circolazione</t>
  </si>
  <si>
    <t>13.01.04.07(*)</t>
  </si>
  <si>
    <t>Pompa di circolaz. attacchi a bocchettone e con regolazione modulante Classe A - EuP 2015 Ready</t>
  </si>
  <si>
    <t>13.01.04.07.b</t>
  </si>
  <si>
    <t>DN 32 - G 1 1/4" alta prevalenza - EuP 2015 Ready</t>
  </si>
  <si>
    <t>13.01.04.08(*)</t>
  </si>
  <si>
    <t>Pompa di circolaz. attacchi flangiati e con regolazione modulante Classe A - EuP 2015 Ready</t>
  </si>
  <si>
    <t>13.01.04.08.a</t>
  </si>
  <si>
    <t>DN 40 - 1.1/2" alta prevalenza - EuP 2015 Ready</t>
  </si>
  <si>
    <t>13.01.04.08.b</t>
  </si>
  <si>
    <t>DN 50 - 2" alta prevalenza - EuP 2015 Ready</t>
  </si>
  <si>
    <t>13.01.04.09(*)</t>
  </si>
  <si>
    <t>Pompa Inline di circolazione con attacchi flangiati, regolazione modulante Classa A</t>
  </si>
  <si>
    <t>13.01.04.09.a</t>
  </si>
  <si>
    <t>Inline DN 65 - 2.1/2" alta prevalenza - Classe A</t>
  </si>
  <si>
    <t>13.01.05</t>
  </si>
  <si>
    <t>Organi di intercettazione</t>
  </si>
  <si>
    <t>13.01.05.03</t>
  </si>
  <si>
    <t>Valvola d'intercettazione flangiata:</t>
  </si>
  <si>
    <t>13.01.05.03.d</t>
  </si>
  <si>
    <t>DN 32 - 5/4"</t>
  </si>
  <si>
    <t>13.01.05.03.e</t>
  </si>
  <si>
    <t>DN 40 - 6/4"</t>
  </si>
  <si>
    <t>13.01.05.03.f</t>
  </si>
  <si>
    <t>DN 50 - 2"</t>
  </si>
  <si>
    <t>13.01.05.03.g</t>
  </si>
  <si>
    <t>DN 65 - 2 1/2"</t>
  </si>
  <si>
    <t>13.01.05.03.h</t>
  </si>
  <si>
    <t>DN 80 - 3"</t>
  </si>
  <si>
    <t>13.01.05.05</t>
  </si>
  <si>
    <t>Valvola d'intercettazione a sfera:</t>
  </si>
  <si>
    <t>13.01.05.05.b</t>
  </si>
  <si>
    <t>DN 15 - 1/2"</t>
  </si>
  <si>
    <t>13.01.05.05.c</t>
  </si>
  <si>
    <t>DN 20 - 3/4"</t>
  </si>
  <si>
    <t>13.01.05.05.d</t>
  </si>
  <si>
    <t>DN 25 - 1"</t>
  </si>
  <si>
    <t>13.01.05.05.e</t>
  </si>
  <si>
    <t>13.01.05.05.f</t>
  </si>
  <si>
    <t>13.01.05.05.g</t>
  </si>
  <si>
    <t>13.01.05.07</t>
  </si>
  <si>
    <t>Rubinetto di carico e scarico:</t>
  </si>
  <si>
    <t>13.01.05.07.b</t>
  </si>
  <si>
    <t>1/2"</t>
  </si>
  <si>
    <t>13.01.05.07.c</t>
  </si>
  <si>
    <t>3/4"</t>
  </si>
  <si>
    <t>13.01.06</t>
  </si>
  <si>
    <t>Valvole di ritegno</t>
  </si>
  <si>
    <t>13.01.06.01</t>
  </si>
  <si>
    <t>Valvola di non ritorno a clapet:</t>
  </si>
  <si>
    <t>13.01.06.01.b</t>
  </si>
  <si>
    <t>13.01.06.01.c</t>
  </si>
  <si>
    <t>13.01.06.01.d</t>
  </si>
  <si>
    <t>13.01.06.01.e</t>
  </si>
  <si>
    <t>13.01.06.01.f</t>
  </si>
  <si>
    <t>13.01.06.01.g</t>
  </si>
  <si>
    <t>13.01.06.04</t>
  </si>
  <si>
    <t>Valvola di non ritorno a disco:</t>
  </si>
  <si>
    <t>13.01.06.04.d</t>
  </si>
  <si>
    <t>13.01.06.04.e</t>
  </si>
  <si>
    <t>13.01.06.04.f</t>
  </si>
  <si>
    <t>13.01.06.04.g</t>
  </si>
  <si>
    <t>13.01.06.04.h</t>
  </si>
  <si>
    <t>13.01.07</t>
  </si>
  <si>
    <t>Filtri d'impurità</t>
  </si>
  <si>
    <t>13.01.07.01</t>
  </si>
  <si>
    <t>Filtro d'impurità con corpo in bronzo:</t>
  </si>
  <si>
    <t>13.01.07.01.e</t>
  </si>
  <si>
    <t>13.01.07.01.f</t>
  </si>
  <si>
    <t>13.01.07.01.g</t>
  </si>
  <si>
    <t>13.01.07.02</t>
  </si>
  <si>
    <t>Filtro d'impurità con corpo in ghisa:</t>
  </si>
  <si>
    <t>13.01.07.02.f</t>
  </si>
  <si>
    <t>13.01.08</t>
  </si>
  <si>
    <t>Contatori di calore</t>
  </si>
  <si>
    <t>13.01.08.02</t>
  </si>
  <si>
    <t>Contatore di calore elettronico:</t>
  </si>
  <si>
    <t>13.01.08.02.e</t>
  </si>
  <si>
    <t>cont. Woltmann DN 65 - Qn = 25 m3/h</t>
  </si>
  <si>
    <t>13.01.08.02.g*</t>
  </si>
  <si>
    <t>Sopraprezzo per unitá di calcolo caldo e freddo</t>
  </si>
  <si>
    <t>13.01.09</t>
  </si>
  <si>
    <t>Regolatori di pressione e di portata</t>
  </si>
  <si>
    <t>13.01.09.02</t>
  </si>
  <si>
    <t>Gruppo di riempimento automatico:</t>
  </si>
  <si>
    <t>13.01.09.02.b</t>
  </si>
  <si>
    <t>3/4", per grandi portate con disconnettore di rete</t>
  </si>
  <si>
    <t>13.01.09.06</t>
  </si>
  <si>
    <t>Valvola di taratura:</t>
  </si>
  <si>
    <t>13.01.09.06.d</t>
  </si>
  <si>
    <t>DN 32 - G 11/4"</t>
  </si>
  <si>
    <t>13.01.09.07*</t>
  </si>
  <si>
    <t>Impianto addolcitore per il trattamento dell'acqua di impianti di riscaldamento</t>
  </si>
  <si>
    <t>13.01.09.07.a</t>
  </si>
  <si>
    <t xml:space="preserve">Impianto addolcitore </t>
  </si>
  <si>
    <t>13.01.09.07.b</t>
  </si>
  <si>
    <t>Contenitore addolcitore di ricambio</t>
  </si>
  <si>
    <t>13.01.09.08*</t>
  </si>
  <si>
    <t>Pompa di dosaggio per impianti di riscaldamento</t>
  </si>
  <si>
    <t>Prodotto liquido disperdente</t>
  </si>
  <si>
    <t>13.01.09.08.a</t>
  </si>
  <si>
    <t>Pompa di dosaggio</t>
  </si>
  <si>
    <t>13.01.09.08.b</t>
  </si>
  <si>
    <t>Prodotto liquido disperdente 5lt.</t>
  </si>
  <si>
    <t>13.01.09.09*</t>
  </si>
  <si>
    <t>Kit di analisi per la misurazione della concentrazione</t>
  </si>
  <si>
    <t>13.01.10</t>
  </si>
  <si>
    <t>Separatori d'aria</t>
  </si>
  <si>
    <t>13.01.10.01</t>
  </si>
  <si>
    <t>Valvola automatica per sfogo aria:</t>
  </si>
  <si>
    <t>13.01.10.01.b</t>
  </si>
  <si>
    <t>13.01.10.01.c</t>
  </si>
  <si>
    <t>13.01.10.04</t>
  </si>
  <si>
    <t>Separatore d'aria esecuzione flangiata:</t>
  </si>
  <si>
    <t>13.01.10.04.c</t>
  </si>
  <si>
    <t>13.01.12</t>
  </si>
  <si>
    <t>Componenti di sicurezza e controllo</t>
  </si>
  <si>
    <t>13.01.12.01</t>
  </si>
  <si>
    <t>Valvola di sicurezza:</t>
  </si>
  <si>
    <t>13.01.12.01.e</t>
  </si>
  <si>
    <t>3/4" per bollitori</t>
  </si>
  <si>
    <t>13.01.12.06</t>
  </si>
  <si>
    <t>Termometro bimetallico:</t>
  </si>
  <si>
    <t>13.01.12.06.a</t>
  </si>
  <si>
    <t>13.01.12.07</t>
  </si>
  <si>
    <t>Pozzetto ad immersione:</t>
  </si>
  <si>
    <t>13.01.12.07.a</t>
  </si>
  <si>
    <t>1/2" lunghezza 100 cm</t>
  </si>
  <si>
    <t>13.01.12.10</t>
  </si>
  <si>
    <t>Imbuto di scarico:</t>
  </si>
  <si>
    <t>13.01.12.10.c</t>
  </si>
  <si>
    <t>ø 1"</t>
  </si>
  <si>
    <t>13.01.13</t>
  </si>
  <si>
    <t>Vasi d'espansione</t>
  </si>
  <si>
    <t>13.01.13.02</t>
  </si>
  <si>
    <t>Vaso d'espansione a membrana con collaudo:</t>
  </si>
  <si>
    <t>13.01.13.02.d</t>
  </si>
  <si>
    <t>capacità utile 100 l</t>
  </si>
  <si>
    <t>13.01.13.02.h</t>
  </si>
  <si>
    <t>capacità utile 300 l</t>
  </si>
  <si>
    <t>13.01.14</t>
  </si>
  <si>
    <t>Accessori centrale termica</t>
  </si>
  <si>
    <t>13.01.14.01</t>
  </si>
  <si>
    <t>Targhetta</t>
  </si>
  <si>
    <t>13.01.15</t>
  </si>
  <si>
    <t>Collettori per impianti di riscaldamento</t>
  </si>
  <si>
    <t>13.01.15.01</t>
  </si>
  <si>
    <t>Collettore per impianti di riscaldamento:</t>
  </si>
  <si>
    <t>13.01.15.01.i</t>
  </si>
  <si>
    <t>øe/øi 324/310 mm</t>
  </si>
  <si>
    <t>13.02</t>
  </si>
  <si>
    <t>Impianto di combustione e di scarico dei prodotti di combustione ed accessori</t>
  </si>
  <si>
    <t>13.02.09</t>
  </si>
  <si>
    <t>Accessori in generale</t>
  </si>
  <si>
    <t>13.02.09.03</t>
  </si>
  <si>
    <t>Estintore portatile:</t>
  </si>
  <si>
    <t>13.02.09.03.a</t>
  </si>
  <si>
    <t>6 kg</t>
  </si>
  <si>
    <t>13.02.09.03.c</t>
  </si>
  <si>
    <t>12 kg</t>
  </si>
  <si>
    <t>13.02.09.04</t>
  </si>
  <si>
    <t>Cartello segnalitico indicatore secondo norme UNI nella dimensione necessaria, omologato:</t>
  </si>
  <si>
    <t>13.02.09.04.a</t>
  </si>
  <si>
    <t>Cartello a parete PVC 30x30</t>
  </si>
  <si>
    <t>13.02.09.04.b</t>
  </si>
  <si>
    <t>Cartello a bandiera con staffa fissaggio PVC 30x30</t>
  </si>
  <si>
    <t>13.02.09.05(*)</t>
  </si>
  <si>
    <t>Cassetta per estintore portatile in vista e/o ad incasso</t>
  </si>
  <si>
    <t>13.02.09.05.a</t>
  </si>
  <si>
    <t>Estintore 6 kg - Gr. 300x650x227mm</t>
  </si>
  <si>
    <t>13.02.09.05.b</t>
  </si>
  <si>
    <t>Estintore 9/12 kg - Gr. 330x750x235mm</t>
  </si>
  <si>
    <t>13.03</t>
  </si>
  <si>
    <t>Pannelli radianti ed acc.</t>
  </si>
  <si>
    <t>13.03.01</t>
  </si>
  <si>
    <t>Riscaldamento radiante a pavimento e accessori</t>
  </si>
  <si>
    <t>13.03.01.01</t>
  </si>
  <si>
    <t>Pannello radiante a pavimento:</t>
  </si>
  <si>
    <t>13.03.01.01.d</t>
  </si>
  <si>
    <t>distanza di posa: 20 cm</t>
  </si>
  <si>
    <t>13.03.01.01.e</t>
  </si>
  <si>
    <t>distanza di posa: 30 cm</t>
  </si>
  <si>
    <t>13.03.01.02</t>
  </si>
  <si>
    <t>Collettore per pannelli radianti:</t>
  </si>
  <si>
    <t>13.03.01.02.a</t>
  </si>
  <si>
    <t>3 circuiti</t>
  </si>
  <si>
    <t>13.03.01.02.b</t>
  </si>
  <si>
    <t>4 circuiti</t>
  </si>
  <si>
    <t>13.03.01.02.c</t>
  </si>
  <si>
    <t>5 circuiti</t>
  </si>
  <si>
    <t>13.03.01.02.d</t>
  </si>
  <si>
    <t>6 circuiti</t>
  </si>
  <si>
    <t>13.03.01.02.e</t>
  </si>
  <si>
    <t>7 circuiti</t>
  </si>
  <si>
    <t>13.03.01.02.f</t>
  </si>
  <si>
    <t>8 circuiti</t>
  </si>
  <si>
    <t>13.03.01.03(*)</t>
  </si>
  <si>
    <t xml:space="preserve">Sistema a pannello radiante per pavimenti flettenti </t>
  </si>
  <si>
    <t>13.03.01.03.a</t>
  </si>
  <si>
    <t>Tipo Sportboden, distanza di posa: 15 cm</t>
  </si>
  <si>
    <t>13.03.01.04(*)</t>
  </si>
  <si>
    <t>Collettore per pannelli radianti Sportboden</t>
  </si>
  <si>
    <t>13.03.01.04.a</t>
  </si>
  <si>
    <t>Diametro ø70/76 - 3 circuiti G.6/4"</t>
  </si>
  <si>
    <t>13.03.01.05(*)</t>
  </si>
  <si>
    <t>Cassetta per collettore pannelli radianti:</t>
  </si>
  <si>
    <t>13.03.01.05.a</t>
  </si>
  <si>
    <t>fino 6 circuiti</t>
  </si>
  <si>
    <t>13.03.01.05.b</t>
  </si>
  <si>
    <t>fino 10 circuiti</t>
  </si>
  <si>
    <t>Valvola d'intercettazione a sfera con leva a farfalla:</t>
  </si>
  <si>
    <t>13.01.05.05.h</t>
  </si>
  <si>
    <t>13.03.10</t>
  </si>
  <si>
    <t>Aerotermi</t>
  </si>
  <si>
    <t>13.03.10.02</t>
  </si>
  <si>
    <t>Barriera a lama d'aria compatta CALDO-FREDDO per installazione verticale ad incasso in controsoffitto.</t>
  </si>
  <si>
    <t>13.03.10.02.a</t>
  </si>
  <si>
    <t>Larghezza Porta 2,0m</t>
  </si>
  <si>
    <t>13.04</t>
  </si>
  <si>
    <t>Tubazioni ed accessori</t>
  </si>
  <si>
    <t>13.04.01</t>
  </si>
  <si>
    <t>Tubi in acciaio</t>
  </si>
  <si>
    <t>13.04.01.01</t>
  </si>
  <si>
    <t>Tubo d'acciaio nero senza saldatura:</t>
  </si>
  <si>
    <t>13.04.01.01.a</t>
  </si>
  <si>
    <t>ø 3/8"</t>
  </si>
  <si>
    <t>13.04.01.01.b</t>
  </si>
  <si>
    <t>ø 1/2"</t>
  </si>
  <si>
    <t>13.04.01.01.c</t>
  </si>
  <si>
    <t>ø 3/4"</t>
  </si>
  <si>
    <t>13.04.01.01.d</t>
  </si>
  <si>
    <t>13.04.01.01.e</t>
  </si>
  <si>
    <t>ø 5/4"</t>
  </si>
  <si>
    <t>13.04.01.01.f</t>
  </si>
  <si>
    <t>ø 6/4"</t>
  </si>
  <si>
    <t>13.04.01.02</t>
  </si>
  <si>
    <t>Tubo bollitore in acciaio senza saldatura:</t>
  </si>
  <si>
    <t>13.04.01.02.a</t>
  </si>
  <si>
    <t>ø 64/70 mm</t>
  </si>
  <si>
    <t>13.04.01.02.b</t>
  </si>
  <si>
    <t>ø 70/76 mm</t>
  </si>
  <si>
    <t>13.04.01.02.c</t>
  </si>
  <si>
    <t>ø 82/89 mm</t>
  </si>
  <si>
    <t>13.04.01.04</t>
  </si>
  <si>
    <t>Tubazione preisolata in acciaio:</t>
  </si>
  <si>
    <t>13.04.01.04.h</t>
  </si>
  <si>
    <t>DN 80/160</t>
  </si>
  <si>
    <t>13.04.03</t>
  </si>
  <si>
    <t>Tubi in plastica</t>
  </si>
  <si>
    <t>13.04.03.01</t>
  </si>
  <si>
    <t>Tubo artificiale in polietilene reticolato:</t>
  </si>
  <si>
    <t>13.04.03.01.a</t>
  </si>
  <si>
    <t>DN 10 - PN 10</t>
  </si>
  <si>
    <t>13.04.03.01.b</t>
  </si>
  <si>
    <t>DN 15 - PN 10</t>
  </si>
  <si>
    <t>13.04.03.01.c</t>
  </si>
  <si>
    <t>DN 20 - PN 10</t>
  </si>
  <si>
    <t>13.04.03.01.d</t>
  </si>
  <si>
    <t>DN 25 - PN 6</t>
  </si>
  <si>
    <t>13.04.03.01.e</t>
  </si>
  <si>
    <t>DN 32 - PN 6</t>
  </si>
  <si>
    <t>13.04.03.01.f</t>
  </si>
  <si>
    <t>DN 40 - PN 6</t>
  </si>
  <si>
    <t>13.04.03.01.g</t>
  </si>
  <si>
    <t>DN 50 - PN 6</t>
  </si>
  <si>
    <t>13.04.03.01.h</t>
  </si>
  <si>
    <t>DN 65 - PN 6</t>
  </si>
  <si>
    <t>13.04.04</t>
  </si>
  <si>
    <t>Accessori per tubazioni</t>
  </si>
  <si>
    <t>13.04.04.01</t>
  </si>
  <si>
    <t>Sovrapprezzo per tubazioni sospese:</t>
  </si>
  <si>
    <t>13.04.04.01.a</t>
  </si>
  <si>
    <t>ø tubo 3/8"</t>
  </si>
  <si>
    <t>13.04.04.01.b</t>
  </si>
  <si>
    <t>ø tubo 1/2"</t>
  </si>
  <si>
    <t>13.04.04.01.c</t>
  </si>
  <si>
    <t>ø tubo 3/4"</t>
  </si>
  <si>
    <t>13.04.04.01.d</t>
  </si>
  <si>
    <t>ø tubo 1"</t>
  </si>
  <si>
    <t>13.04.04.01.e</t>
  </si>
  <si>
    <t>ø tubo 5/4"</t>
  </si>
  <si>
    <t>13.04.04.01.f</t>
  </si>
  <si>
    <t>ø tubo 6/4"</t>
  </si>
  <si>
    <t>13.04.04.01.g</t>
  </si>
  <si>
    <t>ø tubo 2"</t>
  </si>
  <si>
    <t>13.04.04.01.h</t>
  </si>
  <si>
    <t>ø tubo 2 1/2"</t>
  </si>
  <si>
    <t>13.04.04.01.i</t>
  </si>
  <si>
    <t>ø tubo 3"</t>
  </si>
  <si>
    <t>13.05</t>
  </si>
  <si>
    <t>Isolamento ed accessori</t>
  </si>
  <si>
    <t>13.05.01</t>
  </si>
  <si>
    <t>Isolamento per tubazioni con lana di roccia</t>
  </si>
  <si>
    <t>13.05.01.01</t>
  </si>
  <si>
    <t>Isolamento per tubazioni con lana di roccia spess.30:</t>
  </si>
  <si>
    <t>13.05.01.01.a</t>
  </si>
  <si>
    <t>13.05.01.01.b</t>
  </si>
  <si>
    <t>13.05.01.01.c</t>
  </si>
  <si>
    <t>13.05.01.01.d</t>
  </si>
  <si>
    <t>13.05.01.01.e</t>
  </si>
  <si>
    <t>13.05.01.02</t>
  </si>
  <si>
    <t>Isolamento per tubazioni con lana di roccia spess. 40:</t>
  </si>
  <si>
    <t>13.05.01.02.a</t>
  </si>
  <si>
    <t>ø 2"</t>
  </si>
  <si>
    <t>13.05.01.02.b</t>
  </si>
  <si>
    <t>ø 2 1/2"</t>
  </si>
  <si>
    <t>13.05.01.02.c</t>
  </si>
  <si>
    <t>ø 3"</t>
  </si>
  <si>
    <t>13.05.01.04</t>
  </si>
  <si>
    <t>Isolamento termico di tubi con protezione in alluminio:</t>
  </si>
  <si>
    <t>13.05.01.04.d</t>
  </si>
  <si>
    <t>spess. 40, ø  2 ÷ 3"</t>
  </si>
  <si>
    <t>13.05.01.04.g</t>
  </si>
  <si>
    <t>spess. 70, ø  &gt; 324 mm</t>
  </si>
  <si>
    <t>13.05.03</t>
  </si>
  <si>
    <t>Isolamento per tubazioni con polietilene espanso (PE-LD)</t>
  </si>
  <si>
    <t>13.05.03.02</t>
  </si>
  <si>
    <t>Isolamento termico in polietilene spess. 9:</t>
  </si>
  <si>
    <t>13.05.03.02.a</t>
  </si>
  <si>
    <t>13.05.03.02.b</t>
  </si>
  <si>
    <t>13.05.03.02.c</t>
  </si>
  <si>
    <t>13.05.03.03</t>
  </si>
  <si>
    <t>Isolamento termico in polietilene spess. 13:</t>
  </si>
  <si>
    <t>13.05.03.03.c</t>
  </si>
  <si>
    <t>13.05.03.03.d</t>
  </si>
  <si>
    <t>13.05.03.03.e</t>
  </si>
  <si>
    <t>13.05.03.04*</t>
  </si>
  <si>
    <t>Isolamento termico in polietilene spess. 19mm:</t>
  </si>
  <si>
    <t>13.05.03.04.c</t>
  </si>
  <si>
    <t>13.05.03.04.d</t>
  </si>
  <si>
    <t>ø tubo 2.1/2"</t>
  </si>
  <si>
    <t>13.05.04</t>
  </si>
  <si>
    <t>Guaina isolante per impianti di refrigerazione</t>
  </si>
  <si>
    <t>13.05.04.01</t>
  </si>
  <si>
    <t>Guaina isolante in neoprene espanso a cellule chiuse:</t>
  </si>
  <si>
    <t>13.05.04.01.b</t>
  </si>
  <si>
    <t>ø 1/2" - spess.13 mm</t>
  </si>
  <si>
    <t>13.05.04.01.c</t>
  </si>
  <si>
    <t>ø 3/4" - spess.13 mm</t>
  </si>
  <si>
    <t>13.05.04.01.d</t>
  </si>
  <si>
    <t>ø 1" - spess.14 mm</t>
  </si>
  <si>
    <t>13.05.04.01.e</t>
  </si>
  <si>
    <t>ø 5/4" - spess.14 mm</t>
  </si>
  <si>
    <t>13.05.04.01.f</t>
  </si>
  <si>
    <t>ø 6/4" - spess.14 mm</t>
  </si>
  <si>
    <t>13.05.04.01.g</t>
  </si>
  <si>
    <t>ø 2" - spess.15 mm</t>
  </si>
  <si>
    <t>13.05.04.01.h</t>
  </si>
  <si>
    <t>ø 2 1/2" - spess.15 mm</t>
  </si>
  <si>
    <t>13.05.04.01.i</t>
  </si>
  <si>
    <t>ø 3" - spess.15 mm</t>
  </si>
  <si>
    <t>13.05.04.02</t>
  </si>
  <si>
    <t>Isolanzione in neoprene espanso a celle chiuse:</t>
  </si>
  <si>
    <t>13.05.04.02.a</t>
  </si>
  <si>
    <t>in lastre per tubazioni ø &gt; 160mm - spess.19</t>
  </si>
  <si>
    <t>13.05.04.03</t>
  </si>
  <si>
    <t>13.05.04.03.c</t>
  </si>
  <si>
    <t>per valvola DN 80 e 100 - spess.18</t>
  </si>
  <si>
    <t>13.06</t>
  </si>
  <si>
    <t>Impianto elettrico e di regolazione ed accessori</t>
  </si>
  <si>
    <t>13.06.01</t>
  </si>
  <si>
    <t>Apparecchiature di regolazione elettronica</t>
  </si>
  <si>
    <t>13.06.01.04</t>
  </si>
  <si>
    <t>Programmatore elettronico della temperatura ambiente:</t>
  </si>
  <si>
    <t>13.06.01.04.a</t>
  </si>
  <si>
    <t>programma giornaliero</t>
  </si>
  <si>
    <t>13.06.01.05*</t>
  </si>
  <si>
    <t>Regolatore DDC, Stazione d'automazione</t>
  </si>
  <si>
    <t>13.06.01.06*</t>
  </si>
  <si>
    <t>Unità di servizio locale per regolatore DDC</t>
  </si>
  <si>
    <t>13.06.01.07*</t>
  </si>
  <si>
    <t>Quadro per il montaggio a parete, alloggiamento in lamiera d' acciaio</t>
  </si>
  <si>
    <t>13.06.01.08*</t>
  </si>
  <si>
    <t>13.06.01.09*</t>
  </si>
  <si>
    <t>Prova di funzionamento e messa in funzione dell' impianto di comando</t>
  </si>
  <si>
    <t>13.06.02</t>
  </si>
  <si>
    <t>Sonde</t>
  </si>
  <si>
    <t>13.06.02.01</t>
  </si>
  <si>
    <t>Sonda di temperature di mandata:</t>
  </si>
  <si>
    <t>13.06.02.01.a</t>
  </si>
  <si>
    <t>ad immersione con guaina in ottone</t>
  </si>
  <si>
    <t>13.06.02.01.b</t>
  </si>
  <si>
    <t>ad immersione con guaina in acciaio INOX</t>
  </si>
  <si>
    <t>13.06.02.01.c</t>
  </si>
  <si>
    <t>a bracciale</t>
  </si>
  <si>
    <t>13.06.02.02</t>
  </si>
  <si>
    <t>Termosonda esterna</t>
  </si>
  <si>
    <t>13.06.02.05</t>
  </si>
  <si>
    <t>Termostato di regolazione</t>
  </si>
  <si>
    <t>13.06.03</t>
  </si>
  <si>
    <t>Valvole miscelatrici e valvole a settore</t>
  </si>
  <si>
    <t>13.06.03.01</t>
  </si>
  <si>
    <t>Valvola di regolazione a tre vie in esecuzione filettata:</t>
  </si>
  <si>
    <t>13.06.03.01.c</t>
  </si>
  <si>
    <t>DN 25 - G 1"</t>
  </si>
  <si>
    <t>13.06.03.01.d</t>
  </si>
  <si>
    <t>13.06.03.02</t>
  </si>
  <si>
    <t>Valvola di regolazione a tre vie in esecuzione flangiata:</t>
  </si>
  <si>
    <t>13.06.03.02.b</t>
  </si>
  <si>
    <t>DN 50 - G 2"</t>
  </si>
  <si>
    <t>13.06.03.07</t>
  </si>
  <si>
    <t>Valvola di zona a due vie:</t>
  </si>
  <si>
    <t>13.06.03.07.b</t>
  </si>
  <si>
    <t>13.06.03.07.c</t>
  </si>
  <si>
    <t>13.06.03.07.d</t>
  </si>
  <si>
    <t>13.06.03.07.e</t>
  </si>
  <si>
    <t>13.07</t>
  </si>
  <si>
    <t>Impianto di Termoventilazione</t>
  </si>
  <si>
    <t>13.07.01</t>
  </si>
  <si>
    <t>Unitá Trattamento Aria con Accessori</t>
  </si>
  <si>
    <t>13.07.01.01 (*)</t>
  </si>
  <si>
    <t>Macchina combinata, esecuzione sovrapposta</t>
  </si>
  <si>
    <t>acqua refrigerata: 7 / 12 °C
potenzialità batteria freddo: 50 kW</t>
  </si>
  <si>
    <t>ripresa
portata: 12.500 m³/h
prevalenza utile: 350 Pa
classe filtro: G3</t>
  </si>
  <si>
    <t>CON UMIDIFICATORE A VAPORE</t>
  </si>
  <si>
    <t>Destinazione: Palestre</t>
  </si>
  <si>
    <t>13.07.01.01.a</t>
  </si>
  <si>
    <t>Portata 12.500m³/h</t>
  </si>
  <si>
    <t>13.07.01.01.b (*)</t>
  </si>
  <si>
    <t>Dati tecnici:
mandata
portata: 12.500 m³/h
prevalenza utile: 350 Pa
classe prefiltro: M3
rendimento ventilatore: 78 %
acqua calda: 60 / 40 °C
potenzialità batteria calda: 46 kW</t>
  </si>
  <si>
    <t>SENZA SEZIONE RAFFREDDAMENTO</t>
  </si>
  <si>
    <t>SENZA UMIDIFICATORE A VAPORE</t>
  </si>
  <si>
    <t>Destinazione: Spogliatoi</t>
  </si>
  <si>
    <t>13.07.01.01.b</t>
  </si>
  <si>
    <t>13.07.01.04 (*)</t>
  </si>
  <si>
    <t>Ventilatore cassonato a doppia aspirazione</t>
  </si>
  <si>
    <t>13.07.01.04.a (*)</t>
  </si>
  <si>
    <t>Dati tecnici:
portata: 3.000 m³/h
prevalenza utile: 350 Pa</t>
  </si>
  <si>
    <t>dimensioni: L x B x H = 540 x 580 x 540 mm</t>
  </si>
  <si>
    <t>Destinazione: Aspirazione Radon</t>
  </si>
  <si>
    <t>13.07.01.04.a</t>
  </si>
  <si>
    <t>Portata 3.000m³/h</t>
  </si>
  <si>
    <t>13.07.01.05*</t>
  </si>
  <si>
    <t>Silenziatore a culisse montato in canale con sigillo di qualità RAL</t>
  </si>
  <si>
    <t>rumore d`abbattere: 20 dB</t>
  </si>
  <si>
    <t>13.07.01.05.h</t>
  </si>
  <si>
    <t>Portata 12500m³/h – Lungezza 1500mm</t>
  </si>
  <si>
    <t>13.07.01.06*</t>
  </si>
  <si>
    <t>Serranda Tagliafuoco REI120 con invulcro</t>
  </si>
  <si>
    <t>13.07.01.06.a</t>
  </si>
  <si>
    <t>Dimensione 300x200mm</t>
  </si>
  <si>
    <t>13.07.01.06.b</t>
  </si>
  <si>
    <t>Dimensione 400x200mm</t>
  </si>
  <si>
    <t>13.07.01.06.c</t>
  </si>
  <si>
    <t>Dimensione 800x600mm</t>
  </si>
  <si>
    <t>13.07.01.06.d</t>
  </si>
  <si>
    <t>Dimensione 1000x600mm</t>
  </si>
  <si>
    <t>13.07.01.07*</t>
  </si>
  <si>
    <t>Griglia di presa aria esterna ed espulsione aria in lamiera d'acciaio zincato</t>
  </si>
  <si>
    <t>13.07.01.07.d</t>
  </si>
  <si>
    <t>Portata 3000m³/h</t>
  </si>
  <si>
    <t>Portata 3800m³/h</t>
  </si>
  <si>
    <t>13.07.01.08 (*)</t>
  </si>
  <si>
    <t>Ventilatore estrazione fumi, certificazione F300 secondo EN12101</t>
  </si>
  <si>
    <t>Destinazione: Aspirazione Fumi locale atrezzi grande</t>
  </si>
  <si>
    <t>Portata aria 3.800m³/h – Tipo F300</t>
  </si>
  <si>
    <t>13.07.02</t>
  </si>
  <si>
    <t>Rete di distribuzione aria</t>
  </si>
  <si>
    <t>13.07.02.01*</t>
  </si>
  <si>
    <t>Canali in lamiera zincata, diritti e pezzi speciali, spessore minimo 0.8 - 1 mm</t>
  </si>
  <si>
    <t>13.07.02.01.a</t>
  </si>
  <si>
    <t>Canale rettangolare</t>
  </si>
  <si>
    <t>13.07.02.02*</t>
  </si>
  <si>
    <t xml:space="preserve">Canali in lamiera zincata circolari, diritti e pezzi speciali, spessore minimo 0,6 mm, </t>
  </si>
  <si>
    <t>13.07.02.02.a</t>
  </si>
  <si>
    <t>Diametro D.400mm</t>
  </si>
  <si>
    <t>13.07.02.02.b</t>
  </si>
  <si>
    <t>Diametro D.560mm</t>
  </si>
  <si>
    <t>13.07.02.02.c</t>
  </si>
  <si>
    <t>Diametro D.710mm</t>
  </si>
  <si>
    <t>13.07.02.03*</t>
  </si>
  <si>
    <t xml:space="preserve">Isolazione esterna dei canali d'aria in pannelli autoadesivi  19mm:  </t>
  </si>
  <si>
    <t>13.07.02.03.a</t>
  </si>
  <si>
    <t>Isolamento termico spessore 19mm</t>
  </si>
  <si>
    <t>13.07.02.04*</t>
  </si>
  <si>
    <t xml:space="preserve">Tubi flessibile sonorizzati in aluminio:  </t>
  </si>
  <si>
    <t>13.07.02.04.d</t>
  </si>
  <si>
    <t>Diametro D.200mm</t>
  </si>
  <si>
    <t>13.07.03</t>
  </si>
  <si>
    <t>Griglie di ventilazione</t>
  </si>
  <si>
    <t>13.07.03.01*</t>
  </si>
  <si>
    <t>Griglia di ventilazione per mandata e ripresa ed estrazione</t>
  </si>
  <si>
    <t>13.07.03.01.a</t>
  </si>
  <si>
    <t>Dimensione 300x100mm</t>
  </si>
  <si>
    <t>13.07.03.01.b</t>
  </si>
  <si>
    <t>Dimensione 300x150mm</t>
  </si>
  <si>
    <t>13.07.03.01.c</t>
  </si>
  <si>
    <t>Dimensione 400x100mm</t>
  </si>
  <si>
    <t>Dimensione 400x150mm</t>
  </si>
  <si>
    <t>Dimensione 600x100mm</t>
  </si>
  <si>
    <t>Dimensione 600x150mm</t>
  </si>
  <si>
    <t>13.07.03.02*</t>
  </si>
  <si>
    <t>Diffusore lineare con elementi di scarico</t>
  </si>
  <si>
    <t>13.07.03.02.a</t>
  </si>
  <si>
    <t>Ad una feritoia; diametro Rullo ø50mm; Lungezza 600mm</t>
  </si>
  <si>
    <t>13.07.03.03*</t>
  </si>
  <si>
    <t>Griglia di transito con alette fisse</t>
  </si>
  <si>
    <t>13.07.03.03.a</t>
  </si>
  <si>
    <t>13.07.04</t>
  </si>
  <si>
    <t>regolazione ventilazione e quadro elettrico</t>
  </si>
  <si>
    <t>13.07.04.01*</t>
  </si>
  <si>
    <t>Panello di controllo e di regolazione per macchina combinata</t>
  </si>
  <si>
    <t>13.07.04.01.a</t>
  </si>
  <si>
    <t>Panello completo di controllo e di regolazione per macchina combinata</t>
  </si>
  <si>
    <t>Distribuzione dell'acqua potabile ed accessori</t>
  </si>
  <si>
    <t>Contatori d'acqua</t>
  </si>
  <si>
    <t>Contatore di acqua fredda per piccole portate:</t>
  </si>
  <si>
    <t>DN 40 - 6/4"  - 10 m3/h</t>
  </si>
  <si>
    <t>Riduttori di pressione</t>
  </si>
  <si>
    <t>Riduttore di pressione a manicotto:</t>
  </si>
  <si>
    <t>Filtri d'acqua</t>
  </si>
  <si>
    <t>Filtro d'acqua a controlavaggio a manicotto:</t>
  </si>
  <si>
    <t>DN 50 - 2" - 17 m3/h</t>
  </si>
  <si>
    <t>Saracinesca a corpo piatto flangiata:</t>
  </si>
  <si>
    <t>Valvola a manicotto con sede inclinata:</t>
  </si>
  <si>
    <t>G 1/2"</t>
  </si>
  <si>
    <t>G 3/4"</t>
  </si>
  <si>
    <t>G 1"</t>
  </si>
  <si>
    <t>G 5/4"</t>
  </si>
  <si>
    <t>G 6/4"</t>
  </si>
  <si>
    <t>G 2"</t>
  </si>
  <si>
    <t>Rubinetto di erogazione:</t>
  </si>
  <si>
    <t>Valvola da incasso:</t>
  </si>
  <si>
    <t>Rubinetto ad angolo:</t>
  </si>
  <si>
    <t>3/8" - 1/2", con filtro</t>
  </si>
  <si>
    <t>Valvola di ritegno a tappo flangiata:</t>
  </si>
  <si>
    <t>Valvole miscelatrici per acqua sanitaria</t>
  </si>
  <si>
    <t>Miscelatore elettronico in esecuzione compatta:</t>
  </si>
  <si>
    <t>DN 50 - 2" - 290 l/min</t>
  </si>
  <si>
    <t>Pompe per acqua sanitaria</t>
  </si>
  <si>
    <t>Pompa di ricircolo a manicotto:</t>
  </si>
  <si>
    <t>DN 25 - 1" - 1,2 m3/h - 40 kPa</t>
  </si>
  <si>
    <t>Valvola di regolazione di ricircolo con scatola ad incasso</t>
  </si>
  <si>
    <t>DN 15 - 1/2" - Kvs 1,5 m3/h</t>
  </si>
  <si>
    <t>Disconnettore di rete</t>
  </si>
  <si>
    <t>Disconnettore di rete a manicotto:</t>
  </si>
  <si>
    <t>Vaso d'espansione a membrana:</t>
  </si>
  <si>
    <t>50 l</t>
  </si>
  <si>
    <t>Demineralizzatori d'acqua</t>
  </si>
  <si>
    <t>Demineralizzatore d'acqua doppio:</t>
  </si>
  <si>
    <t>Qn = 5,0 m3/h - raccordo 1"</t>
  </si>
  <si>
    <t>Pompa di dosaggio a pistone:</t>
  </si>
  <si>
    <t>60 m3/mese - raccordo 1"</t>
  </si>
  <si>
    <t>Impianti antincendio ed accessori</t>
  </si>
  <si>
    <t>Impianti di estinzione automatici</t>
  </si>
  <si>
    <t>Set di colleg. imp. estinzione a umido:</t>
  </si>
  <si>
    <t>DN65</t>
  </si>
  <si>
    <t>Ugello sprinkler:</t>
  </si>
  <si>
    <t>con bulbo di vetro - temperatura di scatto 68 °C - attacco 1/2 " - esecuzione antiuro con rete anitiballone</t>
  </si>
  <si>
    <t>Gruppo pompaggio antincendio EN 12845</t>
  </si>
  <si>
    <t>Gruppo pompaggio antincendio EN 12845 - 25m³/h</t>
  </si>
  <si>
    <t>Serbatoio per raccolta acqua antincendio per posa nel terreno in acciaio</t>
  </si>
  <si>
    <t>Serbatoio acqua antincendio contenuto utila 25m³, contenuto totale 30m³</t>
  </si>
  <si>
    <t>Valvola di ritegno di fondo con corpo in ghisa GG-25</t>
  </si>
  <si>
    <t>DN80 - PN16</t>
  </si>
  <si>
    <t>Rubinetto galleggiante in ottone, con sfera galleggiante</t>
  </si>
  <si>
    <t>G.1.1/2"</t>
  </si>
  <si>
    <t>Naspi</t>
  </si>
  <si>
    <t>Cassetta antincendio con naspo:</t>
  </si>
  <si>
    <t>tipo UNI 25-HH25 - 25mt. - dim. 990x690x190 mm</t>
  </si>
  <si>
    <t>Attacchi motopompa</t>
  </si>
  <si>
    <t>Attacco motopompa:</t>
  </si>
  <si>
    <t>Storz "B" x G 2"</t>
  </si>
  <si>
    <t>Impianti di scarico e di aerazione ed accessori</t>
  </si>
  <si>
    <t>Pozzetto di scarico</t>
  </si>
  <si>
    <t>DN 50</t>
  </si>
  <si>
    <t>Gruppo di sollevamento per acque nere</t>
  </si>
  <si>
    <t>Gruppo di sollevamento per acque nere con serbatoio 300lt.</t>
  </si>
  <si>
    <t>Pompa di sollevamento</t>
  </si>
  <si>
    <t>Tubazioni in acciaio inossidabile</t>
  </si>
  <si>
    <t>Tubo d'acciaio - pressfitting :</t>
  </si>
  <si>
    <t>DN 10 - ø 15x1,0</t>
  </si>
  <si>
    <t>DN 15 - ø 18x1,0</t>
  </si>
  <si>
    <t>DN 20 - ø 22x1,2</t>
  </si>
  <si>
    <t>DN 25 - ø 28x1,2</t>
  </si>
  <si>
    <t>DN 32 - ø 35x1,5</t>
  </si>
  <si>
    <t>DN 40 - ø 42x1,5</t>
  </si>
  <si>
    <t>DN 50 - ø 54x1,5</t>
  </si>
  <si>
    <t>DN 65 - ø 76x2,0</t>
  </si>
  <si>
    <t>Tubazioni in acciaio</t>
  </si>
  <si>
    <t>Tubo d'acciaio zincato senza saldatura:</t>
  </si>
  <si>
    <t>Tubazioni in plastica per acqua sanitaria</t>
  </si>
  <si>
    <t>Tubo in polietilene (PE-Xa):</t>
  </si>
  <si>
    <t>øa 16 * 2,2 mm</t>
  </si>
  <si>
    <t>øa 20 * 2,8 mm</t>
  </si>
  <si>
    <t>øa 25 * 3,5 mm</t>
  </si>
  <si>
    <t>øa 32 * 4,4 mm</t>
  </si>
  <si>
    <t>øa 40 * 5,5 mm</t>
  </si>
  <si>
    <t>øa 50 * 6,9 mm</t>
  </si>
  <si>
    <t>Tubi in polietilene per condotte di pressione</t>
  </si>
  <si>
    <t>Tubo in polietilene ad alta densità (PE-80 S5):</t>
  </si>
  <si>
    <t>øa 50 * 4,6 mm</t>
  </si>
  <si>
    <t>øa 75 * 4,3 mm ( Tubo pressione pompa di sollevamento acque piovane)</t>
  </si>
  <si>
    <t>øa 90 * 8,2 mm ( Tubo pressione pompa di sollevamento acque nere)</t>
  </si>
  <si>
    <t>Tubazioni di scarico in polietilene PE-HD</t>
  </si>
  <si>
    <t>Tubazione di scarico in polietilene temperato:</t>
  </si>
  <si>
    <t>øa 32 mm</t>
  </si>
  <si>
    <t>øa 40 mm</t>
  </si>
  <si>
    <t>øa 50 mm</t>
  </si>
  <si>
    <t>øa 63 mm</t>
  </si>
  <si>
    <t>øa 75 mm</t>
  </si>
  <si>
    <t>øa 90 mm</t>
  </si>
  <si>
    <t>øa 100 mm</t>
  </si>
  <si>
    <t>Tubazioni di scarico in polipropilene rinforzato con minerali</t>
  </si>
  <si>
    <t>Tubazione in polipropilene:</t>
  </si>
  <si>
    <t>DN 100</t>
  </si>
  <si>
    <t>Ispezione in polipropilene:</t>
  </si>
  <si>
    <t>Chiusura antincendio per tubo in matreriale sintetico: REI120</t>
  </si>
  <si>
    <t>Tubazioni di scarico in PVC</t>
  </si>
  <si>
    <t>Tubo di PVC per fognatura:</t>
  </si>
  <si>
    <t>DN 110 mm</t>
  </si>
  <si>
    <t>DN 125 mm</t>
  </si>
  <si>
    <t>DN 160 mm</t>
  </si>
  <si>
    <t>DN 400 mm - Radon Absaugung</t>
  </si>
  <si>
    <t>Ispezione in PVC:</t>
  </si>
  <si>
    <t>Tubazioni di sfiato in PVC</t>
  </si>
  <si>
    <t>Tubazione di sfiato in PVC:</t>
  </si>
  <si>
    <t>øa 110</t>
  </si>
  <si>
    <t>øa 125</t>
  </si>
  <si>
    <t>Areatore per la ventilazione di tubazioni di scarico secondari</t>
  </si>
  <si>
    <t>DN 110/75/50</t>
  </si>
  <si>
    <t>Sovrapprezzo per tubazioni a soffitto:</t>
  </si>
  <si>
    <t>Isolamento per tubazioni ed accessori</t>
  </si>
  <si>
    <t>Isolamento per tubazioni con guaina esterna in polietilene espanso (PE-LD)</t>
  </si>
  <si>
    <t>Isolamento di tubazioni con polietilene, spess.9:</t>
  </si>
  <si>
    <t>Isolamento di tubazioni polietilene, sp.19mm</t>
  </si>
  <si>
    <t>Isolamento per tubazioni con coppelle in poliuretano espanso</t>
  </si>
  <si>
    <t>Isolamento di tubazioni con poliuretano, spess.30:</t>
  </si>
  <si>
    <t>Isolamento di tubazioni con poliuretano, spess.40:</t>
  </si>
  <si>
    <t>14.01.01</t>
  </si>
  <si>
    <t>14.01.01.01</t>
  </si>
  <si>
    <t>14.01.01.01.f</t>
  </si>
  <si>
    <t>14.01.02</t>
  </si>
  <si>
    <t>14.01.02.01</t>
  </si>
  <si>
    <t>14.01.02.01.e</t>
  </si>
  <si>
    <t>14.01.03</t>
  </si>
  <si>
    <t>14.01.03.01</t>
  </si>
  <si>
    <t>14.01.03.01.d</t>
  </si>
  <si>
    <t>14.01.04</t>
  </si>
  <si>
    <t>14.01.04.02</t>
  </si>
  <si>
    <t>14.01.04.02.c</t>
  </si>
  <si>
    <t>14.01.04.04</t>
  </si>
  <si>
    <t>14.01.04.04.a</t>
  </si>
  <si>
    <t>14.01.04.04.b</t>
  </si>
  <si>
    <t>14.01.04.04.c</t>
  </si>
  <si>
    <t>14.01.04.04.d</t>
  </si>
  <si>
    <t>14.01.04.04.e</t>
  </si>
  <si>
    <t>14.01.04.04.f</t>
  </si>
  <si>
    <t>14.01.04.05</t>
  </si>
  <si>
    <t>14.01.04.05.a</t>
  </si>
  <si>
    <t>14.01.04.05.b</t>
  </si>
  <si>
    <t>14.01.04.07</t>
  </si>
  <si>
    <t>14.01.04.07.a</t>
  </si>
  <si>
    <t>14.01.04.07.c</t>
  </si>
  <si>
    <t>14.01.04.08</t>
  </si>
  <si>
    <t>14.01.04.08.a</t>
  </si>
  <si>
    <t>14.01.04.08.b</t>
  </si>
  <si>
    <t>14.01.04.09</t>
  </si>
  <si>
    <t>14.01.04.09.b</t>
  </si>
  <si>
    <t>14.01.05</t>
  </si>
  <si>
    <t>14.01.05.01</t>
  </si>
  <si>
    <t>14.01.05.01.g</t>
  </si>
  <si>
    <t>14.01.05.02</t>
  </si>
  <si>
    <t>14.01.05.02.b</t>
  </si>
  <si>
    <t>14.01.05.02.c</t>
  </si>
  <si>
    <t>14.01.05.02,d</t>
  </si>
  <si>
    <t>14.01.05.02,e</t>
  </si>
  <si>
    <t>14.01.05.02.f</t>
  </si>
  <si>
    <t>14.01.05.02.g</t>
  </si>
  <si>
    <t>14.01.06</t>
  </si>
  <si>
    <t>14.01.06.02</t>
  </si>
  <si>
    <t>14.01.06.02.h</t>
  </si>
  <si>
    <t>14.01.07</t>
  </si>
  <si>
    <t>14.01.07.01</t>
  </si>
  <si>
    <t>14.01.07.01.c</t>
  </si>
  <si>
    <t>14.01.07.04*</t>
  </si>
  <si>
    <t>14.01.07.04.a</t>
  </si>
  <si>
    <t>14.01.08</t>
  </si>
  <si>
    <t>14.01.08.01</t>
  </si>
  <si>
    <t>14.01.08.01.f</t>
  </si>
  <si>
    <t>14.01.09</t>
  </si>
  <si>
    <t>14.01.09.01</t>
  </si>
  <si>
    <t>14.01.09.01.g</t>
  </si>
  <si>
    <t>14.01.10</t>
  </si>
  <si>
    <t>14.01.10.01.01*</t>
  </si>
  <si>
    <t>14.01.10.01.01.a</t>
  </si>
  <si>
    <t>14.01.10.02</t>
  </si>
  <si>
    <t>14.01.10.02.b</t>
  </si>
  <si>
    <t>14.02</t>
  </si>
  <si>
    <t>14.02.01</t>
  </si>
  <si>
    <t>14.02.01.02</t>
  </si>
  <si>
    <t>14.02.01.02.a</t>
  </si>
  <si>
    <t>14.02.01.03</t>
  </si>
  <si>
    <t>14.02.01.03.c</t>
  </si>
  <si>
    <t>14.02.01.04*</t>
  </si>
  <si>
    <t>14.02.01.04.a</t>
  </si>
  <si>
    <t>14.02.01.05*</t>
  </si>
  <si>
    <t>14.02.01.05.a</t>
  </si>
  <si>
    <t>14.02.01.06*</t>
  </si>
  <si>
    <t>14.02.01.06.a</t>
  </si>
  <si>
    <t>14.02.03</t>
  </si>
  <si>
    <t>14.02.03.01  (*)</t>
  </si>
  <si>
    <t>14.02.03.01.b</t>
  </si>
  <si>
    <t>14.02.04</t>
  </si>
  <si>
    <t>14.02.04.01</t>
  </si>
  <si>
    <t>14.02.04.01.a</t>
  </si>
  <si>
    <t>14.03</t>
  </si>
  <si>
    <t>14.03.01</t>
  </si>
  <si>
    <t>14.03.01.01</t>
  </si>
  <si>
    <t>14.03.01.01.a</t>
  </si>
  <si>
    <t>14.03.02</t>
  </si>
  <si>
    <t>14.03.02.02</t>
  </si>
  <si>
    <t>14.03.02.03*</t>
  </si>
  <si>
    <t>14.04</t>
  </si>
  <si>
    <t>14.04.01</t>
  </si>
  <si>
    <t>14.04.01.01</t>
  </si>
  <si>
    <t>14.04.01.01.a</t>
  </si>
  <si>
    <t>14.04.01.01.b</t>
  </si>
  <si>
    <t>14.04.01.01.c</t>
  </si>
  <si>
    <t>14.04.01.01.d</t>
  </si>
  <si>
    <t>14.04.01.01.e</t>
  </si>
  <si>
    <t>14.04.01.01.f</t>
  </si>
  <si>
    <t>14.04.01.01.g</t>
  </si>
  <si>
    <t>14.04.01.01.h</t>
  </si>
  <si>
    <t>14.04.02</t>
  </si>
  <si>
    <t>14.04.02.01</t>
  </si>
  <si>
    <t>14.04.02.01.b</t>
  </si>
  <si>
    <t>14.04.02.01.c</t>
  </si>
  <si>
    <t>14.04.02.01.d</t>
  </si>
  <si>
    <t>14.04.02.01.e</t>
  </si>
  <si>
    <t>14.04.02.01.f</t>
  </si>
  <si>
    <t>14.04.02.01.g</t>
  </si>
  <si>
    <t>14.04.02.01.h</t>
  </si>
  <si>
    <t>14.04.04</t>
  </si>
  <si>
    <t>14.04.04.01</t>
  </si>
  <si>
    <t>14.04.04.01.a</t>
  </si>
  <si>
    <t>14.04.04.01.b</t>
  </si>
  <si>
    <t>14.04.04.01.c</t>
  </si>
  <si>
    <t>14.04.04.01.d</t>
  </si>
  <si>
    <t>14.04.04.01.e</t>
  </si>
  <si>
    <t>14.04.04.01.f</t>
  </si>
  <si>
    <t>14.04.05</t>
  </si>
  <si>
    <t>14.04.05.02</t>
  </si>
  <si>
    <t>14.04.05.02.e</t>
  </si>
  <si>
    <t>14.04.05.01.g</t>
  </si>
  <si>
    <t>14.04.05.02.h</t>
  </si>
  <si>
    <t>14.04.07</t>
  </si>
  <si>
    <t>14.04.07.01</t>
  </si>
  <si>
    <t>14.04.07.01.a</t>
  </si>
  <si>
    <t>14.04.07.01.b</t>
  </si>
  <si>
    <t>14.04.07.01.c</t>
  </si>
  <si>
    <t>14.04.07.01.d</t>
  </si>
  <si>
    <t>14.04.07.01.e</t>
  </si>
  <si>
    <t>14.04.07.01.f</t>
  </si>
  <si>
    <t>14.04.07.01.g</t>
  </si>
  <si>
    <t>14.04.08</t>
  </si>
  <si>
    <t>14.04.08.01</t>
  </si>
  <si>
    <t>14.04.08.01.c</t>
  </si>
  <si>
    <t>14.04.08.06</t>
  </si>
  <si>
    <t>14.04.08.06.c</t>
  </si>
  <si>
    <t>14.04.08.09</t>
  </si>
  <si>
    <t>14.04.08.09.b</t>
  </si>
  <si>
    <t>14.04.09</t>
  </si>
  <si>
    <t>14.04.09.01</t>
  </si>
  <si>
    <t>14.04.09.01.a</t>
  </si>
  <si>
    <t>14.04.09.01.b</t>
  </si>
  <si>
    <t>14.04.09.01.c</t>
  </si>
  <si>
    <t>14.04.09.01.d</t>
  </si>
  <si>
    <t>14.04.09.04</t>
  </si>
  <si>
    <t>14.04.09.04.b</t>
  </si>
  <si>
    <t>14.04.09.04.c</t>
  </si>
  <si>
    <t>14.04.10</t>
  </si>
  <si>
    <t>14.04.10.01</t>
  </si>
  <si>
    <t>14.04.10.01.d</t>
  </si>
  <si>
    <t>14.04.10.01.e</t>
  </si>
  <si>
    <t>14.04.10.03</t>
  </si>
  <si>
    <t>14.04.10.03.a</t>
  </si>
  <si>
    <t>14.04.11</t>
  </si>
  <si>
    <t>14.04.11.01</t>
  </si>
  <si>
    <t>14.04.11.01.b</t>
  </si>
  <si>
    <t>14.04.11.01.c</t>
  </si>
  <si>
    <t>14.04.11.01.d</t>
  </si>
  <si>
    <t>14.04.11.01.e</t>
  </si>
  <si>
    <t>14.04.11.01.f</t>
  </si>
  <si>
    <t>14.04.11.01.g</t>
  </si>
  <si>
    <t>14.04.11.01.h</t>
  </si>
  <si>
    <t>14.05</t>
  </si>
  <si>
    <t>14.05.01</t>
  </si>
  <si>
    <t>14.05.01.02</t>
  </si>
  <si>
    <t>14.05.01.02.a</t>
  </si>
  <si>
    <t>14.05.01.02.b</t>
  </si>
  <si>
    <t>14.05.01.02.c</t>
  </si>
  <si>
    <t>14.05.01.02.d</t>
  </si>
  <si>
    <t>14.05.01.03(*)</t>
  </si>
  <si>
    <t>14.05.01.03.a</t>
  </si>
  <si>
    <t>14.05.01.03.b</t>
  </si>
  <si>
    <t>14.05.02</t>
  </si>
  <si>
    <t>14.05.02.03</t>
  </si>
  <si>
    <t>14.05.02.03.a</t>
  </si>
  <si>
    <t>14.05.02.03.b</t>
  </si>
  <si>
    <t>14.05.02.03.c</t>
  </si>
  <si>
    <t>14.05.02.03.d</t>
  </si>
  <si>
    <t>14.05.02.04</t>
  </si>
  <si>
    <t>14.05.02.04.a</t>
  </si>
  <si>
    <t>14.05.02.04.b</t>
  </si>
  <si>
    <t>Somma Impianto di Termoventilazione</t>
  </si>
  <si>
    <t>Somma Impianto Riscaldamento</t>
  </si>
  <si>
    <t xml:space="preserve"> Impianti sanitari</t>
  </si>
  <si>
    <t xml:space="preserve">IMPORTO TOTALE offerto per lavori a corpo e/o ad misura SENZA ONERI DI SICUREZZA
</t>
  </si>
  <si>
    <t xml:space="preserve">IMPORTO COMPLESSIVO DEI LAVORI CON GLI ONERI DI SICUREZZA
</t>
  </si>
  <si>
    <t xml:space="preserve">Importo Lavori a CORPO
</t>
  </si>
  <si>
    <t>Totale</t>
  </si>
  <si>
    <t xml:space="preserve">
ALLEGATO 4 
LISTA DELLE CATEGORIE DI LAVORAZIONE
OFFERTA CON PREZZI UNITARI
</t>
  </si>
  <si>
    <t xml:space="preserve"> Ulteriori lavori indispensabili alla funzionalità, completezza e corretta realizzazione (cfr. art.2 CSA)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</si>
</sst>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&quot;€ &quot;#,##0.00;&quot;-€ &quot;#,##0.00"/>
    <numFmt numFmtId="165" formatCode="dd/mm/yy"/>
    <numFmt numFmtId="166" formatCode="#,##0.00\ _€;[Red]#,##0.00\ _€"/>
  </numFmts>
  <fonts count="12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/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/>
    </xf>
    <xf numFmtId="0" fontId="5" fillId="5" borderId="0" xfId="0" applyFont="1" applyFill="1" applyBorder="1"/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0" fontId="3" fillId="5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6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6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0" borderId="2" xfId="0" quotePrefix="1" applyFont="1" applyBorder="1" applyAlignment="1" applyProtection="1">
      <alignment horizontal="righ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" fontId="5" fillId="0" borderId="1" xfId="0" applyNumberFormat="1" applyFont="1" applyBorder="1" applyAlignment="1" applyProtection="1">
      <alignment horizontal="center" vertical="center"/>
      <protection hidden="1"/>
    </xf>
    <xf numFmtId="166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4" xfId="0" quotePrefix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left" vertical="center"/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166" fontId="2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0" borderId="6" xfId="0" quotePrefix="1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6" fontId="5" fillId="0" borderId="3" xfId="0" applyNumberFormat="1" applyFont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1" fillId="4" borderId="5" xfId="0" applyNumberFormat="1" applyFont="1" applyFill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2" fillId="4" borderId="1" xfId="0" applyNumberFormat="1" applyFont="1" applyFill="1" applyBorder="1" applyAlignment="1" applyProtection="1">
      <alignment horizontal="justify" vertical="top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166" fontId="2" fillId="4" borderId="10" xfId="0" applyNumberFormat="1" applyFont="1" applyFill="1" applyBorder="1" applyAlignment="1" applyProtection="1">
      <alignment horizontal="center" vertical="center"/>
      <protection hidden="1"/>
    </xf>
    <xf numFmtId="0" fontId="1" fillId="4" borderId="2" xfId="0" applyNumberFormat="1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6" fontId="2" fillId="4" borderId="1" xfId="0" applyNumberFormat="1" applyFont="1" applyFill="1" applyBorder="1" applyAlignment="1" applyProtection="1">
      <alignment horizontal="center" vertical="center"/>
      <protection hidden="1"/>
    </xf>
    <xf numFmtId="164" fontId="1" fillId="4" borderId="1" xfId="0" applyNumberFormat="1" applyFont="1" applyFill="1" applyBorder="1" applyAlignment="1" applyProtection="1">
      <alignment horizontal="center" vertical="center"/>
      <protection hidden="1"/>
    </xf>
    <xf numFmtId="166" fontId="1" fillId="4" borderId="1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NumberFormat="1" applyFont="1" applyFill="1" applyBorder="1" applyAlignment="1" applyProtection="1">
      <alignment horizontal="justify" vertical="top" wrapText="1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1" fillId="4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1" fillId="4" borderId="1" xfId="0" applyNumberFormat="1" applyFont="1" applyFill="1" applyBorder="1" applyAlignment="1" applyProtection="1">
      <alignment horizontal="justify" vertical="top"/>
      <protection hidden="1"/>
    </xf>
    <xf numFmtId="0" fontId="1" fillId="4" borderId="2" xfId="0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justify" vertical="top"/>
      <protection hidden="1"/>
    </xf>
    <xf numFmtId="0" fontId="1" fillId="4" borderId="1" xfId="0" applyFont="1" applyFill="1" applyBorder="1" applyProtection="1">
      <protection hidden="1"/>
    </xf>
    <xf numFmtId="0" fontId="1" fillId="4" borderId="2" xfId="0" quotePrefix="1" applyNumberFormat="1" applyFont="1" applyFill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0" fontId="1" fillId="4" borderId="2" xfId="0" quotePrefix="1" applyNumberFormat="1" applyFont="1" applyFill="1" applyBorder="1" applyAlignment="1" applyProtection="1">
      <alignment horizontal="right" vertical="center" wrapText="1"/>
      <protection hidden="1"/>
    </xf>
    <xf numFmtId="0" fontId="1" fillId="4" borderId="1" xfId="0" applyFont="1" applyFill="1" applyBorder="1" applyAlignment="1" applyProtection="1">
      <alignment horizontal="justify" vertical="top" wrapText="1"/>
      <protection hidden="1"/>
    </xf>
    <xf numFmtId="0" fontId="2" fillId="4" borderId="1" xfId="0" applyNumberFormat="1" applyFont="1" applyFill="1" applyBorder="1" applyAlignment="1" applyProtection="1">
      <alignment horizontal="justify" vertical="top" wrapText="1"/>
      <protection hidden="1"/>
    </xf>
    <xf numFmtId="0" fontId="2" fillId="4" borderId="1" xfId="0" applyFont="1" applyFill="1" applyBorder="1" applyAlignment="1" applyProtection="1">
      <alignment horizontal="justify" vertical="top"/>
      <protection hidden="1"/>
    </xf>
    <xf numFmtId="0" fontId="5" fillId="0" borderId="3" xfId="0" applyFont="1" applyBorder="1" applyAlignment="1" applyProtection="1">
      <alignment vertical="center"/>
      <protection hidden="1"/>
    </xf>
    <xf numFmtId="165" fontId="1" fillId="4" borderId="2" xfId="0" applyNumberFormat="1" applyFont="1" applyFill="1" applyBorder="1" applyAlignment="1" applyProtection="1">
      <alignment horizontal="right" vertical="center"/>
      <protection hidden="1"/>
    </xf>
    <xf numFmtId="0" fontId="2" fillId="4" borderId="10" xfId="0" applyNumberFormat="1" applyFont="1" applyFill="1" applyBorder="1" applyAlignment="1" applyProtection="1">
      <alignment horizontal="justify" vertical="top"/>
      <protection hidden="1"/>
    </xf>
    <xf numFmtId="21" fontId="1" fillId="4" borderId="2" xfId="0" quotePrefix="1" applyNumberFormat="1" applyFont="1" applyFill="1" applyBorder="1" applyAlignment="1" applyProtection="1">
      <alignment horizontal="right" vertical="center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165" fontId="1" fillId="4" borderId="12" xfId="0" applyNumberFormat="1" applyFont="1" applyFill="1" applyBorder="1" applyAlignment="1" applyProtection="1">
      <alignment horizontal="right"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165" fontId="1" fillId="5" borderId="14" xfId="0" applyNumberFormat="1" applyFont="1" applyFill="1" applyBorder="1" applyAlignment="1" applyProtection="1">
      <alignment horizontal="right" vertical="center"/>
      <protection hidden="1"/>
    </xf>
    <xf numFmtId="0" fontId="5" fillId="5" borderId="13" xfId="0" applyFont="1" applyFill="1" applyBorder="1" applyAlignment="1" applyProtection="1">
      <alignment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1" fillId="4" borderId="0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2" fillId="4" borderId="3" xfId="0" applyNumberFormat="1" applyFont="1" applyFill="1" applyBorder="1" applyAlignment="1" applyProtection="1">
      <alignment horizontal="justify" vertical="top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166" fontId="1" fillId="4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1" fillId="4" borderId="1" xfId="0" applyNumberFormat="1" applyFont="1" applyFill="1" applyBorder="1" applyAlignment="1" applyProtection="1">
      <alignment vertical="top"/>
      <protection hidden="1"/>
    </xf>
    <xf numFmtId="49" fontId="1" fillId="4" borderId="1" xfId="0" applyNumberFormat="1" applyFont="1" applyFill="1" applyBorder="1" applyAlignment="1" applyProtection="1">
      <alignment horizontal="justify" vertical="top"/>
      <protection hidden="1"/>
    </xf>
    <xf numFmtId="0" fontId="5" fillId="0" borderId="4" xfId="0" applyFont="1" applyBorder="1" applyProtection="1">
      <protection hidden="1"/>
    </xf>
    <xf numFmtId="0" fontId="1" fillId="4" borderId="12" xfId="0" applyNumberFormat="1" applyFont="1" applyFill="1" applyBorder="1" applyAlignment="1" applyProtection="1">
      <alignment horizontal="right" vertical="center"/>
      <protection hidden="1"/>
    </xf>
    <xf numFmtId="0" fontId="5" fillId="0" borderId="13" xfId="0" applyFont="1" applyBorder="1" applyProtection="1">
      <protection hidden="1"/>
    </xf>
    <xf numFmtId="0" fontId="1" fillId="5" borderId="14" xfId="0" applyNumberFormat="1" applyFont="1" applyFill="1" applyBorder="1" applyAlignment="1" applyProtection="1">
      <alignment horizontal="right" vertical="center"/>
      <protection hidden="1"/>
    </xf>
    <xf numFmtId="0" fontId="5" fillId="5" borderId="13" xfId="0" applyFont="1" applyFill="1" applyBorder="1" applyProtection="1">
      <protection hidden="1"/>
    </xf>
    <xf numFmtId="0" fontId="9" fillId="5" borderId="0" xfId="0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Border="1" applyAlignment="1" applyProtection="1">
      <alignment horizontal="righ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166" fontId="10" fillId="0" borderId="0" xfId="0" applyNumberFormat="1" applyFont="1" applyBorder="1" applyAlignment="1" applyProtection="1">
      <alignment horizontal="center" vertical="center"/>
      <protection hidden="1"/>
    </xf>
    <xf numFmtId="20" fontId="5" fillId="0" borderId="2" xfId="0" quotePrefix="1" applyNumberFormat="1" applyFont="1" applyBorder="1" applyAlignment="1" applyProtection="1">
      <alignment horizontal="right" vertical="center"/>
      <protection hidden="1"/>
    </xf>
    <xf numFmtId="0" fontId="5" fillId="0" borderId="4" xfId="0" quotePrefix="1" applyFont="1" applyBorder="1" applyAlignment="1" applyProtection="1">
      <alignment horizontal="center" vertical="center"/>
      <protection hidden="1"/>
    </xf>
    <xf numFmtId="20" fontId="5" fillId="0" borderId="2" xfId="0" quotePrefix="1" applyNumberFormat="1" applyFont="1" applyFill="1" applyBorder="1" applyAlignment="1" applyProtection="1">
      <alignment horizontal="right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20" fontId="5" fillId="0" borderId="2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5" fillId="5" borderId="14" xfId="0" applyFont="1" applyFill="1" applyBorder="1" applyAlignment="1" applyProtection="1">
      <alignment horizontal="right" vertical="center"/>
      <protection hidden="1"/>
    </xf>
    <xf numFmtId="0" fontId="3" fillId="5" borderId="14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166" fontId="2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 vertic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wrapText="1"/>
      <protection hidden="1"/>
    </xf>
    <xf numFmtId="0" fontId="3" fillId="5" borderId="13" xfId="0" applyFont="1" applyFill="1" applyBorder="1" applyAlignment="1" applyProtection="1">
      <alignment horizontal="left" vertical="center"/>
      <protection hidden="1"/>
    </xf>
    <xf numFmtId="0" fontId="11" fillId="6" borderId="8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horizontal="right" vertical="center"/>
      <protection hidden="1"/>
    </xf>
    <xf numFmtId="0" fontId="3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166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166" fontId="2" fillId="5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166" fontId="1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6" fontId="1" fillId="0" borderId="0" xfId="0" applyNumberFormat="1" applyFont="1" applyAlignment="1" applyProtection="1">
      <alignment horizontal="center" vertical="center"/>
      <protection hidden="1"/>
    </xf>
    <xf numFmtId="49" fontId="2" fillId="6" borderId="2" xfId="0" applyNumberFormat="1" applyFont="1" applyFill="1" applyBorder="1" applyAlignment="1" applyProtection="1">
      <alignment horizontal="left" vertical="center" wrapText="1"/>
      <protection hidden="1"/>
    </xf>
    <xf numFmtId="49" fontId="2" fillId="6" borderId="3" xfId="0" applyNumberFormat="1" applyFont="1" applyFill="1" applyBorder="1" applyAlignment="1" applyProtection="1">
      <alignment horizontal="left" vertical="center" wrapText="1"/>
      <protection hidden="1"/>
    </xf>
    <xf numFmtId="49" fontId="2" fillId="6" borderId="4" xfId="0" applyNumberFormat="1" applyFont="1" applyFill="1" applyBorder="1" applyAlignment="1" applyProtection="1">
      <alignment horizontal="left" vertical="center" wrapText="1"/>
      <protection hidden="1"/>
    </xf>
    <xf numFmtId="166" fontId="2" fillId="6" borderId="1" xfId="1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4" xfId="0" applyNumberFormat="1" applyFont="1" applyFill="1" applyBorder="1" applyAlignment="1" applyProtection="1">
      <alignment horizontal="left" vertical="center" wrapText="1"/>
      <protection hidden="1"/>
    </xf>
    <xf numFmtId="166" fontId="2" fillId="2" borderId="1" xfId="1" applyNumberFormat="1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left" vertical="center"/>
      <protection hidden="1"/>
    </xf>
    <xf numFmtId="10" fontId="2" fillId="2" borderId="1" xfId="2" applyNumberFormat="1" applyFont="1" applyFill="1" applyBorder="1" applyAlignment="1" applyProtection="1">
      <alignment horizontal="center" vertical="center"/>
      <protection hidden="1"/>
    </xf>
    <xf numFmtId="49" fontId="7" fillId="2" borderId="2" xfId="0" applyNumberFormat="1" applyFont="1" applyFill="1" applyBorder="1" applyAlignment="1" applyProtection="1">
      <alignment horizontal="left" vertical="center" wrapText="1"/>
      <protection hidden="1"/>
    </xf>
    <xf numFmtId="49" fontId="7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7" fillId="2" borderId="4" xfId="0" applyNumberFormat="1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66" fontId="1" fillId="0" borderId="0" xfId="0" applyNumberFormat="1" applyFont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hidden="1"/>
    </xf>
    <xf numFmtId="4" fontId="4" fillId="0" borderId="0" xfId="0" applyNumberFormat="1" applyFont="1" applyAlignment="1" applyProtection="1">
      <alignment horizontal="center" vertical="center"/>
      <protection locked="0" hidden="1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64" fontId="1" fillId="4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2" fillId="6" borderId="0" xfId="0" applyFont="1" applyFill="1" applyBorder="1" applyAlignment="1" applyProtection="1">
      <alignment horizontal="left" vertical="center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center" wrapText="1"/>
      <protection hidden="1"/>
    </xf>
    <xf numFmtId="0" fontId="2" fillId="7" borderId="0" xfId="0" applyFont="1" applyFill="1" applyBorder="1" applyAlignment="1" applyProtection="1">
      <alignment horizontal="center" vertical="center" wrapText="1"/>
      <protection hidden="1"/>
    </xf>
    <xf numFmtId="166" fontId="2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7" borderId="0" xfId="0" applyFont="1" applyFill="1" applyBorder="1" applyAlignment="1" applyProtection="1">
      <alignment horizontal="left" vertical="center"/>
      <protection hidden="1"/>
    </xf>
    <xf numFmtId="0" fontId="2" fillId="7" borderId="8" xfId="0" applyFont="1" applyFill="1" applyBorder="1" applyAlignment="1" applyProtection="1">
      <alignment horizontal="left" vertical="center" wrapText="1"/>
      <protection hidden="1"/>
    </xf>
    <xf numFmtId="0" fontId="2" fillId="7" borderId="2" xfId="0" applyFont="1" applyFill="1" applyBorder="1" applyAlignment="1" applyProtection="1">
      <alignment horizontal="left" vertical="center" wrapText="1"/>
      <protection hidden="1"/>
    </xf>
    <xf numFmtId="0" fontId="2" fillId="7" borderId="3" xfId="0" applyFont="1" applyFill="1" applyBorder="1" applyAlignment="1" applyProtection="1">
      <alignment horizontal="center" vertical="center" wrapText="1"/>
      <protection hidden="1"/>
    </xf>
    <xf numFmtId="166" fontId="2" fillId="7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7" borderId="3" xfId="0" applyFont="1" applyFill="1" applyBorder="1" applyAlignment="1" applyProtection="1">
      <alignment horizontal="left" vertical="center" wrapText="1"/>
      <protection hidden="1"/>
    </xf>
    <xf numFmtId="0" fontId="2" fillId="7" borderId="8" xfId="0" applyFont="1" applyFill="1" applyBorder="1" applyAlignment="1" applyProtection="1">
      <alignment horizontal="left" vertical="center"/>
      <protection hidden="1"/>
    </xf>
    <xf numFmtId="0" fontId="2" fillId="7" borderId="5" xfId="0" applyFont="1" applyFill="1" applyBorder="1" applyAlignment="1" applyProtection="1">
      <alignment horizontal="left" vertical="center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166" fontId="2" fillId="7" borderId="7" xfId="0" applyNumberFormat="1" applyFont="1" applyFill="1" applyBorder="1" applyAlignment="1" applyProtection="1">
      <alignment horizontal="center" vertical="center" wrapText="1"/>
      <protection hidden="1"/>
    </xf>
    <xf numFmtId="49" fontId="2" fillId="7" borderId="2" xfId="0" applyNumberFormat="1" applyFont="1" applyFill="1" applyBorder="1" applyAlignment="1" applyProtection="1">
      <alignment horizontal="left" vertical="center" wrapText="1"/>
      <protection hidden="1"/>
    </xf>
    <xf numFmtId="49" fontId="2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" fillId="7" borderId="4" xfId="0" applyNumberFormat="1" applyFont="1" applyFill="1" applyBorder="1" applyAlignment="1" applyProtection="1">
      <alignment horizontal="left" vertical="center" wrapText="1"/>
      <protection hidden="1"/>
    </xf>
    <xf numFmtId="166" fontId="2" fillId="7" borderId="1" xfId="1" applyNumberFormat="1" applyFont="1" applyFill="1" applyBorder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right" vertical="center"/>
      <protection hidden="1"/>
    </xf>
    <xf numFmtId="0" fontId="1" fillId="7" borderId="4" xfId="0" applyFont="1" applyFill="1" applyBorder="1" applyAlignment="1" applyProtection="1">
      <alignment horizontal="left" vertical="center"/>
      <protection hidden="1"/>
    </xf>
    <xf numFmtId="0" fontId="2" fillId="7" borderId="4" xfId="0" applyFont="1" applyFill="1" applyBorder="1" applyAlignment="1" applyProtection="1">
      <alignment horizontal="left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166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/>
    </xf>
    <xf numFmtId="0" fontId="2" fillId="8" borderId="2" xfId="0" applyFont="1" applyFill="1" applyBorder="1" applyAlignment="1" applyProtection="1">
      <alignment horizontal="left" vertical="center" wrapText="1"/>
      <protection hidden="1"/>
    </xf>
    <xf numFmtId="0" fontId="2" fillId="8" borderId="3" xfId="0" applyFont="1" applyFill="1" applyBorder="1" applyAlignment="1" applyProtection="1">
      <alignment horizontal="center" vertical="center" wrapText="1"/>
      <protection hidden="1"/>
    </xf>
    <xf numFmtId="166" fontId="2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4" xfId="0" applyFont="1" applyFill="1" applyBorder="1" applyAlignment="1" applyProtection="1">
      <alignment horizontal="left" vertical="center" wrapText="1"/>
      <protection hidden="1"/>
    </xf>
    <xf numFmtId="4" fontId="5" fillId="0" borderId="3" xfId="0" applyNumberFormat="1" applyFont="1" applyBorder="1" applyAlignment="1" applyProtection="1">
      <alignment horizontal="center" vertical="center"/>
      <protection hidden="1"/>
    </xf>
    <xf numFmtId="164" fontId="2" fillId="4" borderId="10" xfId="0" applyNumberFormat="1" applyFont="1" applyFill="1" applyBorder="1" applyAlignment="1" applyProtection="1">
      <alignment horizontal="center" vertical="center"/>
      <protection hidden="1"/>
    </xf>
    <xf numFmtId="164" fontId="2" fillId="4" borderId="1" xfId="0" applyNumberFormat="1" applyFont="1" applyFill="1" applyBorder="1" applyAlignment="1" applyProtection="1">
      <alignment horizontal="center" vertical="center"/>
      <protection hidden="1"/>
    </xf>
    <xf numFmtId="164" fontId="1" fillId="4" borderId="10" xfId="0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</cellXfs>
  <cellStyles count="3">
    <cellStyle name="Dezimal" xfId="1" builtinId="3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23"/>
  <sheetViews>
    <sheetView tabSelected="1" topLeftCell="A1782" zoomScale="115" zoomScaleNormal="115" workbookViewId="0">
      <selection activeCell="E178" sqref="E178"/>
    </sheetView>
  </sheetViews>
  <sheetFormatPr baseColWidth="10" defaultRowHeight="12"/>
  <cols>
    <col min="1" max="1" width="5.7109375" style="21" customWidth="1"/>
    <col min="2" max="2" width="13.7109375" style="10" customWidth="1"/>
    <col min="3" max="3" width="4.7109375" style="9" customWidth="1"/>
    <col min="4" max="4" width="43.7109375" style="16" customWidth="1"/>
    <col min="5" max="5" width="13.28515625" style="6" customWidth="1"/>
    <col min="6" max="7" width="13.28515625" style="7" customWidth="1"/>
    <col min="8" max="8" width="13.28515625" style="18" customWidth="1"/>
    <col min="9" max="9" width="13.28515625" style="6" customWidth="1"/>
    <col min="10" max="11" width="12.7109375" style="8" bestFit="1" customWidth="1"/>
    <col min="12" max="12" width="11.42578125" style="8"/>
    <col min="13" max="13" width="12.140625" style="8" customWidth="1"/>
    <col min="14" max="16384" width="11.42578125" style="8"/>
  </cols>
  <sheetData>
    <row r="1" spans="1:12" s="2" customFormat="1">
      <c r="A1" s="23"/>
      <c r="B1" s="24"/>
      <c r="C1" s="25"/>
      <c r="D1" s="26"/>
      <c r="E1" s="27"/>
      <c r="F1" s="28"/>
      <c r="G1" s="28"/>
      <c r="H1" s="29"/>
      <c r="I1" s="27"/>
      <c r="J1" s="30"/>
      <c r="K1" s="30"/>
      <c r="L1" s="30"/>
    </row>
    <row r="2" spans="1:12" s="2" customFormat="1" ht="54.95" customHeight="1">
      <c r="A2" s="243" t="s">
        <v>2606</v>
      </c>
      <c r="B2" s="244"/>
      <c r="C2" s="244"/>
      <c r="D2" s="244"/>
      <c r="E2" s="244"/>
      <c r="F2" s="244"/>
      <c r="G2" s="244"/>
      <c r="H2" s="245"/>
      <c r="I2" s="30"/>
      <c r="J2" s="30"/>
      <c r="K2" s="30"/>
      <c r="L2" s="30"/>
    </row>
    <row r="3" spans="1:12" s="2" customFormat="1">
      <c r="A3" s="31"/>
      <c r="B3" s="32"/>
      <c r="C3" s="33"/>
      <c r="D3" s="34"/>
      <c r="E3" s="35"/>
      <c r="F3" s="35"/>
      <c r="G3" s="35"/>
      <c r="H3" s="29"/>
      <c r="I3" s="30"/>
      <c r="J3" s="30"/>
      <c r="K3" s="30"/>
      <c r="L3" s="30"/>
    </row>
    <row r="4" spans="1:12" s="11" customFormat="1" ht="30" customHeight="1">
      <c r="A4" s="240" t="s">
        <v>1290</v>
      </c>
      <c r="B4" s="241"/>
      <c r="C4" s="241"/>
      <c r="D4" s="241"/>
      <c r="E4" s="241"/>
      <c r="F4" s="241"/>
      <c r="G4" s="241"/>
      <c r="H4" s="242"/>
      <c r="I4" s="25"/>
      <c r="J4" s="25"/>
    </row>
    <row r="5" spans="1:12" s="2" customFormat="1">
      <c r="A5" s="31"/>
      <c r="B5" s="32"/>
      <c r="C5" s="33"/>
      <c r="D5" s="34"/>
      <c r="E5" s="35"/>
      <c r="F5" s="35"/>
      <c r="G5" s="35"/>
      <c r="H5" s="29"/>
      <c r="I5" s="30"/>
      <c r="J5" s="30"/>
    </row>
    <row r="6" spans="1:12" s="2" customFormat="1" ht="30" customHeight="1">
      <c r="A6" s="201" t="s">
        <v>1289</v>
      </c>
      <c r="B6" s="36"/>
      <c r="C6" s="37"/>
      <c r="D6" s="38"/>
      <c r="E6" s="39"/>
      <c r="F6" s="39"/>
      <c r="G6" s="39"/>
      <c r="H6" s="29"/>
      <c r="I6" s="27"/>
      <c r="J6" s="30"/>
    </row>
    <row r="7" spans="1:12" s="2" customFormat="1">
      <c r="A7" s="31"/>
      <c r="B7" s="32"/>
      <c r="C7" s="33"/>
      <c r="D7" s="34"/>
      <c r="E7" s="35"/>
      <c r="F7" s="35"/>
      <c r="G7" s="35"/>
      <c r="H7" s="29"/>
      <c r="I7" s="30"/>
      <c r="J7" s="30"/>
    </row>
    <row r="8" spans="1:12" s="2" customFormat="1" ht="39.950000000000003" customHeight="1">
      <c r="A8" s="40" t="s">
        <v>1283</v>
      </c>
      <c r="B8" s="41" t="s">
        <v>1284</v>
      </c>
      <c r="C8" s="42"/>
      <c r="D8" s="232" t="s">
        <v>1285</v>
      </c>
      <c r="E8" s="43" t="s">
        <v>1286</v>
      </c>
      <c r="F8" s="43" t="s">
        <v>0</v>
      </c>
      <c r="G8" s="43" t="s">
        <v>1287</v>
      </c>
      <c r="H8" s="44" t="s">
        <v>1288</v>
      </c>
      <c r="I8" s="30"/>
      <c r="J8" s="30"/>
    </row>
    <row r="9" spans="1:12" s="3" customFormat="1">
      <c r="A9" s="45"/>
      <c r="B9" s="46"/>
      <c r="C9" s="47"/>
      <c r="D9" s="48"/>
      <c r="E9" s="49"/>
      <c r="F9" s="190"/>
      <c r="G9" s="190"/>
      <c r="H9" s="50"/>
      <c r="I9" s="51"/>
      <c r="J9" s="189"/>
    </row>
    <row r="10" spans="1:12" s="5" customFormat="1">
      <c r="A10" s="52"/>
      <c r="B10" s="53" t="s">
        <v>1</v>
      </c>
      <c r="C10" s="54"/>
      <c r="D10" s="196" t="s">
        <v>2</v>
      </c>
      <c r="E10" s="56"/>
      <c r="F10" s="57"/>
      <c r="G10" s="57"/>
      <c r="H10" s="58"/>
      <c r="I10" s="3"/>
      <c r="J10" s="3"/>
      <c r="K10" s="3"/>
      <c r="L10" s="3"/>
    </row>
    <row r="11" spans="1:12" s="5" customFormat="1">
      <c r="A11" s="52"/>
      <c r="B11" s="53" t="s">
        <v>3</v>
      </c>
      <c r="C11" s="54"/>
      <c r="D11" s="196" t="s">
        <v>4</v>
      </c>
      <c r="E11" s="56"/>
      <c r="F11" s="57"/>
      <c r="G11" s="57"/>
      <c r="H11" s="58"/>
    </row>
    <row r="12" spans="1:12" s="5" customFormat="1">
      <c r="A12" s="52"/>
      <c r="B12" s="53" t="s">
        <v>5</v>
      </c>
      <c r="C12" s="54"/>
      <c r="D12" s="196" t="s">
        <v>6</v>
      </c>
      <c r="E12" s="56"/>
      <c r="F12" s="57"/>
      <c r="G12" s="57"/>
      <c r="H12" s="58"/>
    </row>
    <row r="13" spans="1:12">
      <c r="A13" s="52">
        <v>1</v>
      </c>
      <c r="B13" s="53" t="s">
        <v>5</v>
      </c>
      <c r="C13" s="59" t="s">
        <v>7</v>
      </c>
      <c r="D13" s="196" t="s">
        <v>8</v>
      </c>
      <c r="E13" s="56" t="s">
        <v>9</v>
      </c>
      <c r="F13" s="57">
        <v>100</v>
      </c>
      <c r="G13" s="12"/>
      <c r="H13" s="58">
        <f>G13*F13</f>
        <v>0</v>
      </c>
      <c r="I13" s="5"/>
      <c r="J13" s="5"/>
      <c r="K13" s="5"/>
      <c r="L13" s="5"/>
    </row>
    <row r="14" spans="1:12">
      <c r="A14" s="52">
        <f>A13+1</f>
        <v>2</v>
      </c>
      <c r="B14" s="53" t="s">
        <v>5</v>
      </c>
      <c r="C14" s="59" t="s">
        <v>10</v>
      </c>
      <c r="D14" s="196" t="s">
        <v>11</v>
      </c>
      <c r="E14" s="56" t="s">
        <v>9</v>
      </c>
      <c r="F14" s="57">
        <v>250</v>
      </c>
      <c r="G14" s="12"/>
      <c r="H14" s="58">
        <f>G14*F14</f>
        <v>0</v>
      </c>
      <c r="I14" s="8"/>
    </row>
    <row r="15" spans="1:12">
      <c r="A15" s="52">
        <f>A14+1</f>
        <v>3</v>
      </c>
      <c r="B15" s="53" t="s">
        <v>5</v>
      </c>
      <c r="C15" s="59" t="s">
        <v>12</v>
      </c>
      <c r="D15" s="196" t="s">
        <v>13</v>
      </c>
      <c r="E15" s="56" t="s">
        <v>9</v>
      </c>
      <c r="F15" s="57">
        <v>299</v>
      </c>
      <c r="G15" s="12"/>
      <c r="H15" s="58">
        <f>G15*F15</f>
        <v>0</v>
      </c>
      <c r="I15" s="8"/>
    </row>
    <row r="16" spans="1:12">
      <c r="A16" s="52">
        <f>A15+1</f>
        <v>4</v>
      </c>
      <c r="B16" s="53" t="s">
        <v>5</v>
      </c>
      <c r="C16" s="59" t="s">
        <v>14</v>
      </c>
      <c r="D16" s="196" t="s">
        <v>15</v>
      </c>
      <c r="E16" s="56" t="s">
        <v>9</v>
      </c>
      <c r="F16" s="57">
        <v>350</v>
      </c>
      <c r="G16" s="12"/>
      <c r="H16" s="58">
        <f>G16*F16</f>
        <v>0</v>
      </c>
      <c r="I16" s="8"/>
    </row>
    <row r="17" spans="1:12" s="2" customFormat="1">
      <c r="A17" s="52"/>
      <c r="B17" s="157"/>
      <c r="C17" s="200"/>
      <c r="D17" s="197" t="s">
        <v>16</v>
      </c>
      <c r="E17" s="63"/>
      <c r="F17" s="63"/>
      <c r="G17" s="63"/>
      <c r="H17" s="64">
        <f>SUM(H12:H16)</f>
        <v>0</v>
      </c>
      <c r="I17" s="8"/>
      <c r="J17" s="8"/>
      <c r="K17" s="8"/>
      <c r="L17" s="8"/>
    </row>
    <row r="18" spans="1:12" s="5" customFormat="1">
      <c r="A18" s="52"/>
      <c r="B18" s="53" t="s">
        <v>17</v>
      </c>
      <c r="C18" s="54"/>
      <c r="D18" s="196" t="s">
        <v>18</v>
      </c>
      <c r="E18" s="56"/>
      <c r="F18" s="57"/>
      <c r="G18" s="57"/>
      <c r="H18" s="58"/>
      <c r="I18" s="2"/>
      <c r="J18" s="2"/>
      <c r="K18" s="2"/>
      <c r="L18" s="2"/>
    </row>
    <row r="19" spans="1:12">
      <c r="A19" s="52">
        <f>A16+1</f>
        <v>5</v>
      </c>
      <c r="B19" s="53" t="s">
        <v>17</v>
      </c>
      <c r="C19" s="59" t="s">
        <v>7</v>
      </c>
      <c r="D19" s="196" t="s">
        <v>19</v>
      </c>
      <c r="E19" s="56" t="s">
        <v>9</v>
      </c>
      <c r="F19" s="57">
        <v>80</v>
      </c>
      <c r="G19" s="12"/>
      <c r="H19" s="58">
        <f>G19*F19</f>
        <v>0</v>
      </c>
      <c r="I19" s="5"/>
      <c r="J19" s="5"/>
      <c r="K19" s="5"/>
      <c r="L19" s="5"/>
    </row>
    <row r="20" spans="1:12">
      <c r="A20" s="52">
        <f>A19+1</f>
        <v>6</v>
      </c>
      <c r="B20" s="53" t="s">
        <v>17</v>
      </c>
      <c r="C20" s="59" t="s">
        <v>10</v>
      </c>
      <c r="D20" s="196" t="s">
        <v>20</v>
      </c>
      <c r="E20" s="56" t="s">
        <v>9</v>
      </c>
      <c r="F20" s="57">
        <v>100</v>
      </c>
      <c r="G20" s="12"/>
      <c r="H20" s="58">
        <f>G20*F20</f>
        <v>0</v>
      </c>
      <c r="I20" s="8"/>
    </row>
    <row r="21" spans="1:12">
      <c r="A21" s="52">
        <f>A20+1</f>
        <v>7</v>
      </c>
      <c r="B21" s="53" t="s">
        <v>17</v>
      </c>
      <c r="C21" s="59" t="s">
        <v>12</v>
      </c>
      <c r="D21" s="196" t="s">
        <v>21</v>
      </c>
      <c r="E21" s="56" t="s">
        <v>9</v>
      </c>
      <c r="F21" s="57">
        <v>80</v>
      </c>
      <c r="G21" s="12"/>
      <c r="H21" s="58">
        <f>G21*F21</f>
        <v>0</v>
      </c>
      <c r="I21" s="8"/>
    </row>
    <row r="22" spans="1:12" s="2" customFormat="1">
      <c r="A22" s="52"/>
      <c r="B22" s="157"/>
      <c r="C22" s="200"/>
      <c r="D22" s="197" t="s">
        <v>22</v>
      </c>
      <c r="E22" s="63"/>
      <c r="F22" s="63"/>
      <c r="G22" s="63"/>
      <c r="H22" s="64">
        <f>SUM(H18:H21)</f>
        <v>0</v>
      </c>
      <c r="I22" s="8"/>
      <c r="J22" s="8"/>
      <c r="K22" s="8"/>
      <c r="L22" s="8"/>
    </row>
    <row r="23" spans="1:12" s="5" customFormat="1">
      <c r="A23" s="52"/>
      <c r="B23" s="53" t="s">
        <v>23</v>
      </c>
      <c r="C23" s="54"/>
      <c r="D23" s="196" t="s">
        <v>24</v>
      </c>
      <c r="E23" s="56"/>
      <c r="F23" s="57"/>
      <c r="G23" s="57"/>
      <c r="H23" s="58"/>
      <c r="I23" s="2"/>
      <c r="J23" s="2"/>
      <c r="K23" s="2"/>
      <c r="L23" s="2"/>
    </row>
    <row r="24" spans="1:12">
      <c r="A24" s="52">
        <f>A21+1</f>
        <v>8</v>
      </c>
      <c r="B24" s="53" t="s">
        <v>23</v>
      </c>
      <c r="C24" s="59" t="s">
        <v>7</v>
      </c>
      <c r="D24" s="196" t="s">
        <v>25</v>
      </c>
      <c r="E24" s="56" t="s">
        <v>9</v>
      </c>
      <c r="F24" s="57">
        <v>30</v>
      </c>
      <c r="G24" s="12"/>
      <c r="H24" s="58">
        <f>G24*F24</f>
        <v>0</v>
      </c>
      <c r="I24" s="5"/>
      <c r="J24" s="5"/>
      <c r="K24" s="5"/>
      <c r="L24" s="5"/>
    </row>
    <row r="25" spans="1:12">
      <c r="A25" s="52">
        <f>A24+1</f>
        <v>9</v>
      </c>
      <c r="B25" s="53" t="s">
        <v>23</v>
      </c>
      <c r="C25" s="59" t="s">
        <v>10</v>
      </c>
      <c r="D25" s="196" t="s">
        <v>26</v>
      </c>
      <c r="E25" s="56" t="s">
        <v>9</v>
      </c>
      <c r="F25" s="57">
        <v>50</v>
      </c>
      <c r="G25" s="12"/>
      <c r="H25" s="58">
        <f>G25*F25</f>
        <v>0</v>
      </c>
      <c r="I25" s="8"/>
    </row>
    <row r="26" spans="1:12">
      <c r="A26" s="52">
        <f>A25+1</f>
        <v>10</v>
      </c>
      <c r="B26" s="53" t="s">
        <v>23</v>
      </c>
      <c r="C26" s="59" t="s">
        <v>12</v>
      </c>
      <c r="D26" s="196" t="s">
        <v>27</v>
      </c>
      <c r="E26" s="56" t="s">
        <v>9</v>
      </c>
      <c r="F26" s="57">
        <v>50</v>
      </c>
      <c r="G26" s="12"/>
      <c r="H26" s="58">
        <f>G26*F26</f>
        <v>0</v>
      </c>
      <c r="I26" s="8"/>
    </row>
    <row r="27" spans="1:12" s="2" customFormat="1">
      <c r="A27" s="52"/>
      <c r="B27" s="157"/>
      <c r="C27" s="200"/>
      <c r="D27" s="197" t="s">
        <v>28</v>
      </c>
      <c r="E27" s="63"/>
      <c r="F27" s="63"/>
      <c r="G27" s="63"/>
      <c r="H27" s="64">
        <f>SUM(H23:H26)</f>
        <v>0</v>
      </c>
      <c r="I27" s="8"/>
      <c r="J27" s="8"/>
      <c r="K27" s="8"/>
      <c r="L27" s="8"/>
    </row>
    <row r="28" spans="1:12" s="5" customFormat="1">
      <c r="A28" s="52"/>
      <c r="B28" s="53" t="s">
        <v>29</v>
      </c>
      <c r="C28" s="54"/>
      <c r="D28" s="196" t="s">
        <v>30</v>
      </c>
      <c r="E28" s="56"/>
      <c r="F28" s="57"/>
      <c r="G28" s="57"/>
      <c r="H28" s="58"/>
      <c r="I28" s="2"/>
      <c r="J28" s="2"/>
      <c r="K28" s="2"/>
      <c r="L28" s="2"/>
    </row>
    <row r="29" spans="1:12" s="5" customFormat="1">
      <c r="A29" s="52"/>
      <c r="B29" s="53" t="s">
        <v>31</v>
      </c>
      <c r="C29" s="54"/>
      <c r="D29" s="196" t="s">
        <v>32</v>
      </c>
      <c r="E29" s="56"/>
      <c r="F29" s="57"/>
      <c r="G29" s="57"/>
      <c r="H29" s="58"/>
    </row>
    <row r="30" spans="1:12">
      <c r="A30" s="52"/>
      <c r="B30" s="53" t="s">
        <v>31</v>
      </c>
      <c r="C30" s="59" t="s">
        <v>12</v>
      </c>
      <c r="D30" s="196" t="s">
        <v>33</v>
      </c>
      <c r="E30" s="56"/>
      <c r="F30" s="57"/>
      <c r="G30" s="57"/>
      <c r="H30" s="58"/>
      <c r="I30" s="5"/>
      <c r="J30" s="5"/>
      <c r="K30" s="5"/>
      <c r="L30" s="5"/>
    </row>
    <row r="31" spans="1:12">
      <c r="A31" s="52">
        <f>A26+1</f>
        <v>11</v>
      </c>
      <c r="B31" s="53" t="s">
        <v>31</v>
      </c>
      <c r="C31" s="59" t="s">
        <v>34</v>
      </c>
      <c r="D31" s="196" t="s">
        <v>35</v>
      </c>
      <c r="E31" s="56" t="s">
        <v>9</v>
      </c>
      <c r="F31" s="57">
        <v>30</v>
      </c>
      <c r="G31" s="12"/>
      <c r="H31" s="58">
        <f>G31*F31</f>
        <v>0</v>
      </c>
      <c r="I31" s="8"/>
    </row>
    <row r="32" spans="1:12">
      <c r="A32" s="52">
        <f>A31+1</f>
        <v>12</v>
      </c>
      <c r="B32" s="53" t="s">
        <v>31</v>
      </c>
      <c r="C32" s="59" t="s">
        <v>36</v>
      </c>
      <c r="D32" s="196" t="s">
        <v>37</v>
      </c>
      <c r="E32" s="56" t="s">
        <v>9</v>
      </c>
      <c r="F32" s="57">
        <v>20</v>
      </c>
      <c r="G32" s="12"/>
      <c r="H32" s="58">
        <f>G32*F32</f>
        <v>0</v>
      </c>
      <c r="I32" s="8"/>
    </row>
    <row r="33" spans="1:12">
      <c r="A33" s="52"/>
      <c r="B33" s="53" t="s">
        <v>31</v>
      </c>
      <c r="C33" s="59" t="s">
        <v>14</v>
      </c>
      <c r="D33" s="196" t="s">
        <v>33</v>
      </c>
      <c r="E33" s="56"/>
      <c r="F33" s="57"/>
      <c r="G33" s="57"/>
      <c r="H33" s="58"/>
      <c r="I33" s="8"/>
    </row>
    <row r="34" spans="1:12">
      <c r="A34" s="52">
        <f>A32+1</f>
        <v>13</v>
      </c>
      <c r="B34" s="53" t="s">
        <v>31</v>
      </c>
      <c r="C34" s="59" t="s">
        <v>38</v>
      </c>
      <c r="D34" s="196" t="s">
        <v>39</v>
      </c>
      <c r="E34" s="56" t="s">
        <v>9</v>
      </c>
      <c r="F34" s="57">
        <v>15</v>
      </c>
      <c r="G34" s="12"/>
      <c r="H34" s="58">
        <f>G34*F34</f>
        <v>0</v>
      </c>
      <c r="I34" s="8"/>
    </row>
    <row r="35" spans="1:12" s="2" customFormat="1">
      <c r="A35" s="52"/>
      <c r="B35" s="157"/>
      <c r="C35" s="200"/>
      <c r="D35" s="197" t="s">
        <v>40</v>
      </c>
      <c r="E35" s="63"/>
      <c r="F35" s="63"/>
      <c r="G35" s="63"/>
      <c r="H35" s="64">
        <f>SUM(H29:H34)</f>
        <v>0</v>
      </c>
      <c r="I35" s="8"/>
      <c r="J35" s="8"/>
      <c r="K35" s="8"/>
      <c r="L35" s="8"/>
    </row>
    <row r="36" spans="1:12" s="5" customFormat="1">
      <c r="A36" s="52"/>
      <c r="B36" s="53" t="s">
        <v>41</v>
      </c>
      <c r="C36" s="54"/>
      <c r="D36" s="196" t="s">
        <v>42</v>
      </c>
      <c r="E36" s="56"/>
      <c r="F36" s="57"/>
      <c r="G36" s="57"/>
      <c r="H36" s="58"/>
      <c r="I36" s="2"/>
      <c r="J36" s="2"/>
      <c r="K36" s="2"/>
      <c r="L36" s="2"/>
    </row>
    <row r="37" spans="1:12">
      <c r="A37" s="52"/>
      <c r="B37" s="53" t="s">
        <v>41</v>
      </c>
      <c r="C37" s="59" t="s">
        <v>12</v>
      </c>
      <c r="D37" s="196" t="s">
        <v>43</v>
      </c>
      <c r="E37" s="56"/>
      <c r="F37" s="57"/>
      <c r="G37" s="57"/>
      <c r="H37" s="58"/>
      <c r="I37" s="5"/>
      <c r="J37" s="5"/>
      <c r="K37" s="5"/>
      <c r="L37" s="5"/>
    </row>
    <row r="38" spans="1:12" ht="24">
      <c r="A38" s="52">
        <f>A34+1</f>
        <v>14</v>
      </c>
      <c r="B38" s="53" t="s">
        <v>41</v>
      </c>
      <c r="C38" s="59" t="s">
        <v>44</v>
      </c>
      <c r="D38" s="196" t="s">
        <v>45</v>
      </c>
      <c r="E38" s="56" t="s">
        <v>9</v>
      </c>
      <c r="F38" s="57">
        <v>20</v>
      </c>
      <c r="G38" s="12"/>
      <c r="H38" s="58">
        <f>G38*F38</f>
        <v>0</v>
      </c>
      <c r="I38" s="8"/>
    </row>
    <row r="39" spans="1:12" s="2" customFormat="1">
      <c r="A39" s="52"/>
      <c r="B39" s="157"/>
      <c r="C39" s="200"/>
      <c r="D39" s="197" t="s">
        <v>46</v>
      </c>
      <c r="E39" s="63"/>
      <c r="F39" s="63"/>
      <c r="G39" s="63"/>
      <c r="H39" s="64">
        <f>SUM(H36:H38)</f>
        <v>0</v>
      </c>
      <c r="I39" s="8"/>
      <c r="J39" s="8"/>
      <c r="K39" s="8"/>
      <c r="L39" s="8"/>
    </row>
    <row r="40" spans="1:12" s="5" customFormat="1">
      <c r="A40" s="52"/>
      <c r="B40" s="53" t="s">
        <v>47</v>
      </c>
      <c r="C40" s="54"/>
      <c r="D40" s="196" t="s">
        <v>48</v>
      </c>
      <c r="E40" s="56"/>
      <c r="F40" s="57"/>
      <c r="G40" s="57"/>
      <c r="H40" s="58"/>
      <c r="I40" s="2"/>
      <c r="J40" s="2"/>
      <c r="K40" s="2"/>
      <c r="L40" s="2"/>
    </row>
    <row r="41" spans="1:12">
      <c r="A41" s="52">
        <f>A38+1</f>
        <v>15</v>
      </c>
      <c r="B41" s="53" t="s">
        <v>47</v>
      </c>
      <c r="C41" s="59" t="s">
        <v>12</v>
      </c>
      <c r="D41" s="196" t="s">
        <v>49</v>
      </c>
      <c r="E41" s="56" t="s">
        <v>9</v>
      </c>
      <c r="F41" s="57">
        <v>100</v>
      </c>
      <c r="G41" s="12"/>
      <c r="H41" s="58">
        <f>G41*F41</f>
        <v>0</v>
      </c>
      <c r="I41" s="5"/>
      <c r="J41" s="5"/>
      <c r="K41" s="5"/>
      <c r="L41" s="5"/>
    </row>
    <row r="42" spans="1:12">
      <c r="A42" s="52"/>
      <c r="B42" s="53" t="s">
        <v>47</v>
      </c>
      <c r="C42" s="59" t="s">
        <v>50</v>
      </c>
      <c r="D42" s="196" t="s">
        <v>51</v>
      </c>
      <c r="E42" s="56"/>
      <c r="F42" s="57"/>
      <c r="G42" s="57"/>
      <c r="H42" s="58"/>
      <c r="I42" s="8"/>
    </row>
    <row r="43" spans="1:12">
      <c r="A43" s="52">
        <f>A41+1</f>
        <v>16</v>
      </c>
      <c r="B43" s="53" t="s">
        <v>47</v>
      </c>
      <c r="C43" s="59" t="s">
        <v>52</v>
      </c>
      <c r="D43" s="196" t="s">
        <v>53</v>
      </c>
      <c r="E43" s="56" t="s">
        <v>9</v>
      </c>
      <c r="F43" s="57">
        <v>20</v>
      </c>
      <c r="G43" s="12"/>
      <c r="H43" s="58">
        <f>G43*F43</f>
        <v>0</v>
      </c>
      <c r="I43" s="8"/>
    </row>
    <row r="44" spans="1:12" s="2" customFormat="1">
      <c r="A44" s="52"/>
      <c r="B44" s="157"/>
      <c r="C44" s="200"/>
      <c r="D44" s="197" t="s">
        <v>54</v>
      </c>
      <c r="E44" s="63"/>
      <c r="F44" s="63"/>
      <c r="G44" s="63"/>
      <c r="H44" s="64">
        <f>SUM(H40:H43)</f>
        <v>0</v>
      </c>
      <c r="I44" s="8"/>
      <c r="J44" s="8"/>
      <c r="K44" s="8"/>
      <c r="L44" s="8"/>
    </row>
    <row r="45" spans="1:12" s="5" customFormat="1">
      <c r="A45" s="52"/>
      <c r="B45" s="53" t="s">
        <v>55</v>
      </c>
      <c r="C45" s="54"/>
      <c r="D45" s="196" t="s">
        <v>56</v>
      </c>
      <c r="E45" s="56"/>
      <c r="F45" s="57"/>
      <c r="G45" s="57"/>
      <c r="H45" s="58"/>
      <c r="I45" s="2"/>
      <c r="J45" s="2"/>
      <c r="K45" s="2"/>
      <c r="L45" s="2"/>
    </row>
    <row r="46" spans="1:12">
      <c r="A46" s="52"/>
      <c r="B46" s="53" t="s">
        <v>55</v>
      </c>
      <c r="C46" s="59" t="s">
        <v>7</v>
      </c>
      <c r="D46" s="196" t="s">
        <v>57</v>
      </c>
      <c r="E46" s="56"/>
      <c r="F46" s="57"/>
      <c r="G46" s="57"/>
      <c r="H46" s="58"/>
      <c r="I46" s="5"/>
      <c r="J46" s="5"/>
      <c r="K46" s="5"/>
      <c r="L46" s="5"/>
    </row>
    <row r="47" spans="1:12">
      <c r="A47" s="52">
        <f>A43+1</f>
        <v>17</v>
      </c>
      <c r="B47" s="53" t="s">
        <v>55</v>
      </c>
      <c r="C47" s="59" t="s">
        <v>58</v>
      </c>
      <c r="D47" s="196" t="s">
        <v>59</v>
      </c>
      <c r="E47" s="56" t="s">
        <v>9</v>
      </c>
      <c r="F47" s="57">
        <v>150</v>
      </c>
      <c r="G47" s="12"/>
      <c r="H47" s="58">
        <f>G47*F47</f>
        <v>0</v>
      </c>
      <c r="I47" s="8"/>
    </row>
    <row r="48" spans="1:12">
      <c r="A48" s="52"/>
      <c r="B48" s="53" t="s">
        <v>55</v>
      </c>
      <c r="C48" s="59" t="s">
        <v>10</v>
      </c>
      <c r="D48" s="196" t="s">
        <v>60</v>
      </c>
      <c r="E48" s="56"/>
      <c r="F48" s="57"/>
      <c r="G48" s="57"/>
      <c r="H48" s="58"/>
      <c r="I48" s="8"/>
    </row>
    <row r="49" spans="1:12">
      <c r="A49" s="52">
        <f>A47+1</f>
        <v>18</v>
      </c>
      <c r="B49" s="53" t="s">
        <v>55</v>
      </c>
      <c r="C49" s="59" t="s">
        <v>61</v>
      </c>
      <c r="D49" s="196" t="s">
        <v>62</v>
      </c>
      <c r="E49" s="56" t="s">
        <v>9</v>
      </c>
      <c r="F49" s="57">
        <v>100</v>
      </c>
      <c r="G49" s="12"/>
      <c r="H49" s="58">
        <f>G49*F49</f>
        <v>0</v>
      </c>
      <c r="I49" s="8"/>
    </row>
    <row r="50" spans="1:12" s="2" customFormat="1">
      <c r="A50" s="52"/>
      <c r="B50" s="157"/>
      <c r="C50" s="200"/>
      <c r="D50" s="197" t="s">
        <v>63</v>
      </c>
      <c r="E50" s="63"/>
      <c r="F50" s="63"/>
      <c r="G50" s="63"/>
      <c r="H50" s="64">
        <f>SUM(H45:H49)</f>
        <v>0</v>
      </c>
      <c r="I50" s="8"/>
      <c r="J50" s="8"/>
      <c r="K50" s="8"/>
      <c r="L50" s="8"/>
    </row>
    <row r="51" spans="1:12" s="5" customFormat="1">
      <c r="A51" s="52"/>
      <c r="B51" s="53" t="s">
        <v>64</v>
      </c>
      <c r="C51" s="54"/>
      <c r="D51" s="196" t="s">
        <v>65</v>
      </c>
      <c r="E51" s="56"/>
      <c r="F51" s="57"/>
      <c r="G51" s="57"/>
      <c r="H51" s="58"/>
      <c r="I51" s="2"/>
      <c r="J51" s="2"/>
      <c r="K51" s="2"/>
      <c r="L51" s="2"/>
    </row>
    <row r="52" spans="1:12">
      <c r="A52" s="52"/>
      <c r="B52" s="53" t="s">
        <v>64</v>
      </c>
      <c r="C52" s="59" t="s">
        <v>12</v>
      </c>
      <c r="D52" s="196" t="s">
        <v>66</v>
      </c>
      <c r="E52" s="56"/>
      <c r="F52" s="57"/>
      <c r="G52" s="57"/>
      <c r="H52" s="58"/>
      <c r="I52" s="5"/>
      <c r="J52" s="5"/>
      <c r="K52" s="5"/>
      <c r="L52" s="5"/>
    </row>
    <row r="53" spans="1:12" ht="24">
      <c r="A53" s="52">
        <f>A49+1</f>
        <v>19</v>
      </c>
      <c r="B53" s="53" t="s">
        <v>64</v>
      </c>
      <c r="C53" s="59" t="s">
        <v>67</v>
      </c>
      <c r="D53" s="196" t="s">
        <v>68</v>
      </c>
      <c r="E53" s="56" t="s">
        <v>69</v>
      </c>
      <c r="F53" s="57">
        <v>1858.5</v>
      </c>
      <c r="G53" s="12"/>
      <c r="H53" s="58">
        <f>G53*F53</f>
        <v>0</v>
      </c>
      <c r="I53" s="8"/>
    </row>
    <row r="54" spans="1:12" ht="24">
      <c r="A54" s="52">
        <f>A53+1</f>
        <v>20</v>
      </c>
      <c r="B54" s="53" t="s">
        <v>64</v>
      </c>
      <c r="C54" s="59" t="s">
        <v>34</v>
      </c>
      <c r="D54" s="196" t="s">
        <v>70</v>
      </c>
      <c r="E54" s="56" t="s">
        <v>69</v>
      </c>
      <c r="F54" s="57">
        <v>334530</v>
      </c>
      <c r="G54" s="12"/>
      <c r="H54" s="58">
        <f>G54*F54</f>
        <v>0</v>
      </c>
      <c r="I54" s="8"/>
    </row>
    <row r="55" spans="1:12" s="2" customFormat="1">
      <c r="A55" s="92"/>
      <c r="B55" s="157"/>
      <c r="C55" s="200"/>
      <c r="D55" s="197" t="s">
        <v>71</v>
      </c>
      <c r="E55" s="63"/>
      <c r="F55" s="63"/>
      <c r="G55" s="63"/>
      <c r="H55" s="64">
        <f>SUM(H51:H54)</f>
        <v>0</v>
      </c>
      <c r="I55" s="8"/>
      <c r="J55" s="8"/>
      <c r="K55" s="8"/>
      <c r="L55" s="8"/>
    </row>
    <row r="56" spans="1:12" s="5" customFormat="1">
      <c r="A56" s="52"/>
      <c r="B56" s="53" t="s">
        <v>72</v>
      </c>
      <c r="C56" s="54"/>
      <c r="D56" s="196" t="s">
        <v>73</v>
      </c>
      <c r="E56" s="56"/>
      <c r="F56" s="57"/>
      <c r="G56" s="57"/>
      <c r="H56" s="58"/>
      <c r="I56" s="2"/>
      <c r="J56" s="8"/>
      <c r="K56" s="2"/>
      <c r="L56" s="2"/>
    </row>
    <row r="57" spans="1:12">
      <c r="A57" s="52"/>
      <c r="B57" s="53" t="s">
        <v>72</v>
      </c>
      <c r="C57" s="59" t="s">
        <v>7</v>
      </c>
      <c r="D57" s="196" t="s">
        <v>74</v>
      </c>
      <c r="E57" s="56"/>
      <c r="F57" s="57"/>
      <c r="G57" s="57"/>
      <c r="H57" s="58"/>
      <c r="I57" s="5"/>
      <c r="J57" s="2"/>
      <c r="K57" s="5"/>
      <c r="L57" s="5"/>
    </row>
    <row r="58" spans="1:12">
      <c r="A58" s="52">
        <f>A54+1</f>
        <v>21</v>
      </c>
      <c r="B58" s="53" t="s">
        <v>72</v>
      </c>
      <c r="C58" s="59" t="s">
        <v>58</v>
      </c>
      <c r="D58" s="196" t="s">
        <v>75</v>
      </c>
      <c r="E58" s="56" t="s">
        <v>76</v>
      </c>
      <c r="F58" s="57">
        <v>20</v>
      </c>
      <c r="G58" s="12"/>
      <c r="H58" s="58">
        <f>G58*F58</f>
        <v>0</v>
      </c>
      <c r="I58" s="8"/>
      <c r="J58" s="5"/>
    </row>
    <row r="59" spans="1:12">
      <c r="A59" s="52"/>
      <c r="B59" s="53" t="s">
        <v>72</v>
      </c>
      <c r="C59" s="59" t="s">
        <v>10</v>
      </c>
      <c r="D59" s="196" t="s">
        <v>77</v>
      </c>
      <c r="E59" s="56"/>
      <c r="F59" s="57"/>
      <c r="G59" s="57"/>
      <c r="H59" s="58"/>
      <c r="I59" s="8"/>
    </row>
    <row r="60" spans="1:12">
      <c r="A60" s="52">
        <f>A58+1</f>
        <v>22</v>
      </c>
      <c r="B60" s="53" t="s">
        <v>72</v>
      </c>
      <c r="C60" s="59" t="s">
        <v>61</v>
      </c>
      <c r="D60" s="196" t="s">
        <v>78</v>
      </c>
      <c r="E60" s="56" t="s">
        <v>79</v>
      </c>
      <c r="F60" s="57">
        <v>60</v>
      </c>
      <c r="G60" s="12"/>
      <c r="H60" s="58">
        <f>G60*F60</f>
        <v>0</v>
      </c>
      <c r="I60" s="8"/>
    </row>
    <row r="61" spans="1:12" s="2" customFormat="1">
      <c r="A61" s="92"/>
      <c r="B61" s="157"/>
      <c r="C61" s="200"/>
      <c r="D61" s="197" t="s">
        <v>80</v>
      </c>
      <c r="E61" s="63"/>
      <c r="F61" s="63"/>
      <c r="G61" s="63"/>
      <c r="H61" s="64">
        <f>SUM(H56:H60)</f>
        <v>0</v>
      </c>
      <c r="I61" s="8"/>
      <c r="J61" s="8"/>
      <c r="K61" s="8"/>
      <c r="L61" s="8"/>
    </row>
    <row r="62" spans="1:12" s="5" customFormat="1">
      <c r="A62" s="52"/>
      <c r="B62" s="53" t="s">
        <v>81</v>
      </c>
      <c r="C62" s="54"/>
      <c r="D62" s="196" t="s">
        <v>82</v>
      </c>
      <c r="E62" s="56"/>
      <c r="F62" s="57"/>
      <c r="G62" s="57"/>
      <c r="H62" s="58"/>
      <c r="I62" s="2"/>
      <c r="J62" s="8"/>
      <c r="K62" s="2"/>
      <c r="L62" s="2"/>
    </row>
    <row r="63" spans="1:12" s="5" customFormat="1">
      <c r="A63" s="52"/>
      <c r="B63" s="53" t="s">
        <v>83</v>
      </c>
      <c r="C63" s="54"/>
      <c r="D63" s="196" t="s">
        <v>84</v>
      </c>
      <c r="E63" s="56"/>
      <c r="F63" s="57"/>
      <c r="G63" s="57"/>
      <c r="H63" s="58"/>
      <c r="J63" s="2"/>
    </row>
    <row r="64" spans="1:12" s="5" customFormat="1">
      <c r="A64" s="52"/>
      <c r="B64" s="53" t="s">
        <v>85</v>
      </c>
      <c r="C64" s="54"/>
      <c r="D64" s="196" t="s">
        <v>86</v>
      </c>
      <c r="E64" s="56"/>
      <c r="F64" s="57"/>
      <c r="G64" s="57"/>
      <c r="H64" s="58"/>
      <c r="J64" s="2"/>
    </row>
    <row r="65" spans="1:12">
      <c r="A65" s="52"/>
      <c r="B65" s="53" t="s">
        <v>85</v>
      </c>
      <c r="C65" s="59" t="s">
        <v>7</v>
      </c>
      <c r="D65" s="196" t="s">
        <v>87</v>
      </c>
      <c r="E65" s="56"/>
      <c r="F65" s="57"/>
      <c r="G65" s="57"/>
      <c r="H65" s="58"/>
      <c r="I65" s="5"/>
      <c r="J65" s="2"/>
      <c r="K65" s="5"/>
      <c r="L65" s="5"/>
    </row>
    <row r="66" spans="1:12" ht="48">
      <c r="A66" s="52">
        <f>A60+1</f>
        <v>23</v>
      </c>
      <c r="B66" s="53" t="s">
        <v>85</v>
      </c>
      <c r="C66" s="59" t="s">
        <v>88</v>
      </c>
      <c r="D66" s="196" t="s">
        <v>89</v>
      </c>
      <c r="E66" s="56" t="s">
        <v>90</v>
      </c>
      <c r="F66" s="12">
        <v>7387.3</v>
      </c>
      <c r="G66" s="12"/>
      <c r="H66" s="58">
        <f>G66*F66</f>
        <v>0</v>
      </c>
      <c r="I66" s="8"/>
      <c r="J66" s="5"/>
    </row>
    <row r="67" spans="1:12" s="2" customFormat="1">
      <c r="A67" s="92"/>
      <c r="B67" s="157"/>
      <c r="C67" s="200"/>
      <c r="D67" s="205" t="s">
        <v>91</v>
      </c>
      <c r="E67" s="206"/>
      <c r="F67" s="206"/>
      <c r="G67" s="206"/>
      <c r="H67" s="207">
        <f>SUM(H64:H66)</f>
        <v>0</v>
      </c>
      <c r="I67" s="8"/>
      <c r="J67" s="8"/>
      <c r="K67" s="8"/>
      <c r="L67" s="8"/>
    </row>
    <row r="68" spans="1:12" s="5" customFormat="1">
      <c r="A68" s="52"/>
      <c r="B68" s="53" t="s">
        <v>92</v>
      </c>
      <c r="C68" s="54"/>
      <c r="D68" s="196" t="s">
        <v>93</v>
      </c>
      <c r="E68" s="56"/>
      <c r="F68" s="57"/>
      <c r="G68" s="57"/>
      <c r="H68" s="58"/>
      <c r="I68" s="2"/>
      <c r="J68" s="8"/>
      <c r="K68" s="2"/>
      <c r="L68" s="2"/>
    </row>
    <row r="69" spans="1:12">
      <c r="A69" s="52"/>
      <c r="B69" s="53" t="s">
        <v>92</v>
      </c>
      <c r="C69" s="59" t="s">
        <v>7</v>
      </c>
      <c r="D69" s="196" t="s">
        <v>94</v>
      </c>
      <c r="E69" s="56"/>
      <c r="F69" s="57"/>
      <c r="G69" s="57"/>
      <c r="H69" s="58"/>
      <c r="I69" s="5"/>
      <c r="J69" s="2"/>
      <c r="K69" s="5"/>
      <c r="L69" s="5"/>
    </row>
    <row r="70" spans="1:12" ht="36">
      <c r="A70" s="52">
        <f>A66+1</f>
        <v>24</v>
      </c>
      <c r="B70" s="53" t="s">
        <v>92</v>
      </c>
      <c r="C70" s="59" t="s">
        <v>58</v>
      </c>
      <c r="D70" s="196" t="s">
        <v>95</v>
      </c>
      <c r="E70" s="56" t="s">
        <v>90</v>
      </c>
      <c r="F70" s="12">
        <v>7.8</v>
      </c>
      <c r="G70" s="12"/>
      <c r="H70" s="58">
        <f>G70*F70</f>
        <v>0</v>
      </c>
      <c r="I70" s="8"/>
      <c r="J70" s="5"/>
    </row>
    <row r="71" spans="1:12" ht="48">
      <c r="A71" s="52">
        <f>A70+1</f>
        <v>25</v>
      </c>
      <c r="B71" s="53" t="s">
        <v>92</v>
      </c>
      <c r="C71" s="59" t="s">
        <v>88</v>
      </c>
      <c r="D71" s="196" t="s">
        <v>96</v>
      </c>
      <c r="E71" s="56" t="s">
        <v>90</v>
      </c>
      <c r="F71" s="12">
        <v>54.07</v>
      </c>
      <c r="G71" s="12"/>
      <c r="H71" s="58">
        <f>G71*F71</f>
        <v>0</v>
      </c>
      <c r="I71" s="8"/>
    </row>
    <row r="72" spans="1:12" s="2" customFormat="1">
      <c r="A72" s="92"/>
      <c r="B72" s="157"/>
      <c r="C72" s="200"/>
      <c r="D72" s="205" t="s">
        <v>97</v>
      </c>
      <c r="E72" s="206"/>
      <c r="F72" s="206"/>
      <c r="G72" s="206"/>
      <c r="H72" s="207">
        <f>SUM(H68:H71)</f>
        <v>0</v>
      </c>
      <c r="I72" s="8"/>
      <c r="J72" s="8"/>
      <c r="K72" s="8"/>
      <c r="L72" s="8"/>
    </row>
    <row r="73" spans="1:12" s="5" customFormat="1">
      <c r="A73" s="52"/>
      <c r="B73" s="53" t="s">
        <v>98</v>
      </c>
      <c r="C73" s="54"/>
      <c r="D73" s="196" t="s">
        <v>99</v>
      </c>
      <c r="E73" s="56"/>
      <c r="F73" s="57"/>
      <c r="G73" s="57"/>
      <c r="H73" s="58"/>
      <c r="I73" s="2"/>
      <c r="J73" s="13"/>
      <c r="K73" s="2"/>
      <c r="L73" s="2"/>
    </row>
    <row r="74" spans="1:12">
      <c r="A74" s="52"/>
      <c r="B74" s="53" t="s">
        <v>98</v>
      </c>
      <c r="C74" s="59" t="s">
        <v>7</v>
      </c>
      <c r="D74" s="196" t="s">
        <v>100</v>
      </c>
      <c r="E74" s="56"/>
      <c r="F74" s="57"/>
      <c r="G74" s="57"/>
      <c r="H74" s="58"/>
      <c r="I74" s="5"/>
      <c r="J74" s="14"/>
      <c r="K74" s="5"/>
      <c r="L74" s="5"/>
    </row>
    <row r="75" spans="1:12">
      <c r="A75" s="52">
        <f>A71+1</f>
        <v>26</v>
      </c>
      <c r="B75" s="53" t="s">
        <v>98</v>
      </c>
      <c r="C75" s="59" t="s">
        <v>101</v>
      </c>
      <c r="D75" s="196" t="s">
        <v>102</v>
      </c>
      <c r="E75" s="56" t="s">
        <v>69</v>
      </c>
      <c r="F75" s="12">
        <v>70</v>
      </c>
      <c r="G75" s="12"/>
      <c r="H75" s="58">
        <f>G75*F75</f>
        <v>0</v>
      </c>
      <c r="I75" s="8"/>
    </row>
    <row r="76" spans="1:12">
      <c r="A76" s="52">
        <f>A75+1</f>
        <v>27</v>
      </c>
      <c r="B76" s="53" t="s">
        <v>98</v>
      </c>
      <c r="C76" s="59" t="s">
        <v>103</v>
      </c>
      <c r="D76" s="196" t="s">
        <v>104</v>
      </c>
      <c r="E76" s="56" t="s">
        <v>69</v>
      </c>
      <c r="F76" s="12">
        <v>206.75</v>
      </c>
      <c r="G76" s="12"/>
      <c r="H76" s="58">
        <f>G76*F76</f>
        <v>0</v>
      </c>
      <c r="I76" s="8"/>
    </row>
    <row r="77" spans="1:12">
      <c r="A77" s="52">
        <f>A76+1</f>
        <v>28</v>
      </c>
      <c r="B77" s="53" t="s">
        <v>98</v>
      </c>
      <c r="C77" s="59" t="s">
        <v>105</v>
      </c>
      <c r="D77" s="196" t="s">
        <v>106</v>
      </c>
      <c r="E77" s="56" t="s">
        <v>107</v>
      </c>
      <c r="F77" s="12">
        <v>685</v>
      </c>
      <c r="G77" s="12"/>
      <c r="H77" s="58">
        <f>G77*F77</f>
        <v>0</v>
      </c>
      <c r="I77" s="8"/>
    </row>
    <row r="78" spans="1:12">
      <c r="A78" s="52">
        <f>A77+1</f>
        <v>29</v>
      </c>
      <c r="B78" s="53" t="s">
        <v>98</v>
      </c>
      <c r="C78" s="59" t="s">
        <v>108</v>
      </c>
      <c r="D78" s="196" t="s">
        <v>109</v>
      </c>
      <c r="E78" s="56" t="s">
        <v>69</v>
      </c>
      <c r="F78" s="12">
        <v>80.400000000000006</v>
      </c>
      <c r="G78" s="12"/>
      <c r="H78" s="58">
        <f>G78*F78</f>
        <v>0</v>
      </c>
      <c r="I78" s="8"/>
    </row>
    <row r="79" spans="1:12">
      <c r="A79" s="52">
        <f>A78+1</f>
        <v>30</v>
      </c>
      <c r="B79" s="53" t="s">
        <v>98</v>
      </c>
      <c r="C79" s="59" t="s">
        <v>110</v>
      </c>
      <c r="D79" s="196" t="s">
        <v>111</v>
      </c>
      <c r="E79" s="56" t="s">
        <v>112</v>
      </c>
      <c r="F79" s="12">
        <v>327.67</v>
      </c>
      <c r="G79" s="12"/>
      <c r="H79" s="58">
        <f>G79*F79</f>
        <v>0</v>
      </c>
      <c r="I79" s="8"/>
    </row>
    <row r="80" spans="1:12">
      <c r="A80" s="52">
        <f>A79+1</f>
        <v>31</v>
      </c>
      <c r="B80" s="53" t="s">
        <v>98</v>
      </c>
      <c r="C80" s="59" t="s">
        <v>113</v>
      </c>
      <c r="D80" s="196" t="s">
        <v>114</v>
      </c>
      <c r="E80" s="56" t="s">
        <v>112</v>
      </c>
      <c r="F80" s="12">
        <v>13.2</v>
      </c>
      <c r="G80" s="12"/>
      <c r="H80" s="58">
        <f>G80*F80</f>
        <v>0</v>
      </c>
      <c r="I80" s="8"/>
    </row>
    <row r="81" spans="1:9">
      <c r="A81" s="52">
        <f>A80+1</f>
        <v>32</v>
      </c>
      <c r="B81" s="53" t="s">
        <v>98</v>
      </c>
      <c r="C81" s="59" t="s">
        <v>10</v>
      </c>
      <c r="D81" s="196" t="s">
        <v>115</v>
      </c>
      <c r="E81" s="56" t="s">
        <v>69</v>
      </c>
      <c r="F81" s="12">
        <v>18.45</v>
      </c>
      <c r="G81" s="12"/>
      <c r="H81" s="58">
        <f>G81*F81</f>
        <v>0</v>
      </c>
      <c r="I81" s="8"/>
    </row>
    <row r="82" spans="1:9">
      <c r="A82" s="52"/>
      <c r="B82" s="53" t="s">
        <v>98</v>
      </c>
      <c r="C82" s="59" t="s">
        <v>116</v>
      </c>
      <c r="D82" s="196" t="s">
        <v>117</v>
      </c>
      <c r="E82" s="56"/>
      <c r="F82" s="57"/>
      <c r="G82" s="57"/>
      <c r="H82" s="58"/>
      <c r="I82" s="8"/>
    </row>
    <row r="83" spans="1:9" ht="24">
      <c r="A83" s="52">
        <f>A81+1</f>
        <v>33</v>
      </c>
      <c r="B83" s="53" t="s">
        <v>98</v>
      </c>
      <c r="C83" s="59" t="s">
        <v>118</v>
      </c>
      <c r="D83" s="196" t="s">
        <v>119</v>
      </c>
      <c r="E83" s="56" t="s">
        <v>69</v>
      </c>
      <c r="F83" s="12">
        <v>188.1</v>
      </c>
      <c r="G83" s="12"/>
      <c r="H83" s="58">
        <f>G83*F83</f>
        <v>0</v>
      </c>
      <c r="I83" s="8"/>
    </row>
    <row r="84" spans="1:9">
      <c r="A84" s="52"/>
      <c r="B84" s="53" t="s">
        <v>98</v>
      </c>
      <c r="C84" s="59" t="s">
        <v>120</v>
      </c>
      <c r="D84" s="196" t="s">
        <v>121</v>
      </c>
      <c r="E84" s="56"/>
      <c r="F84" s="57"/>
      <c r="G84" s="57"/>
      <c r="H84" s="58"/>
      <c r="I84" s="8"/>
    </row>
    <row r="85" spans="1:9">
      <c r="A85" s="52">
        <f>A83+1</f>
        <v>34</v>
      </c>
      <c r="B85" s="53" t="s">
        <v>98</v>
      </c>
      <c r="C85" s="59" t="s">
        <v>122</v>
      </c>
      <c r="D85" s="196" t="s">
        <v>123</v>
      </c>
      <c r="E85" s="56" t="s">
        <v>124</v>
      </c>
      <c r="F85" s="12">
        <v>281</v>
      </c>
      <c r="G85" s="12"/>
      <c r="H85" s="58">
        <f>G85*F85</f>
        <v>0</v>
      </c>
      <c r="I85" s="8"/>
    </row>
    <row r="86" spans="1:9">
      <c r="A86" s="52"/>
      <c r="B86" s="53" t="s">
        <v>98</v>
      </c>
      <c r="C86" s="59" t="s">
        <v>125</v>
      </c>
      <c r="D86" s="196" t="s">
        <v>126</v>
      </c>
      <c r="E86" s="56"/>
      <c r="F86" s="57"/>
      <c r="G86" s="57"/>
      <c r="H86" s="58"/>
      <c r="I86" s="8"/>
    </row>
    <row r="87" spans="1:9" ht="24">
      <c r="A87" s="52">
        <f>A85+1</f>
        <v>35</v>
      </c>
      <c r="B87" s="53" t="s">
        <v>98</v>
      </c>
      <c r="C87" s="59" t="s">
        <v>127</v>
      </c>
      <c r="D87" s="196" t="s">
        <v>128</v>
      </c>
      <c r="E87" s="56" t="s">
        <v>129</v>
      </c>
      <c r="F87" s="12">
        <v>320</v>
      </c>
      <c r="G87" s="12"/>
      <c r="H87" s="58">
        <f>G87*F87</f>
        <v>0</v>
      </c>
      <c r="I87" s="8"/>
    </row>
    <row r="88" spans="1:9" ht="24">
      <c r="A88" s="52">
        <f>A87+1</f>
        <v>36</v>
      </c>
      <c r="B88" s="53" t="s">
        <v>98</v>
      </c>
      <c r="C88" s="59" t="s">
        <v>130</v>
      </c>
      <c r="D88" s="196" t="s">
        <v>131</v>
      </c>
      <c r="E88" s="56" t="s">
        <v>129</v>
      </c>
      <c r="F88" s="12">
        <v>320</v>
      </c>
      <c r="G88" s="12"/>
      <c r="H88" s="58">
        <f>G88*F88</f>
        <v>0</v>
      </c>
      <c r="I88" s="8"/>
    </row>
    <row r="89" spans="1:9" ht="24">
      <c r="A89" s="52">
        <f>A88+1</f>
        <v>37</v>
      </c>
      <c r="B89" s="53" t="s">
        <v>98</v>
      </c>
      <c r="C89" s="59" t="s">
        <v>132</v>
      </c>
      <c r="D89" s="196" t="s">
        <v>133</v>
      </c>
      <c r="E89" s="56" t="s">
        <v>129</v>
      </c>
      <c r="F89" s="12">
        <v>480</v>
      </c>
      <c r="G89" s="12"/>
      <c r="H89" s="58">
        <f>G89*F89</f>
        <v>0</v>
      </c>
      <c r="I89" s="8"/>
    </row>
    <row r="90" spans="1:9" ht="24">
      <c r="A90" s="52"/>
      <c r="B90" s="53" t="s">
        <v>98</v>
      </c>
      <c r="C90" s="59" t="s">
        <v>134</v>
      </c>
      <c r="D90" s="196" t="s">
        <v>135</v>
      </c>
      <c r="E90" s="56"/>
      <c r="F90" s="57"/>
      <c r="G90" s="57"/>
      <c r="H90" s="58"/>
      <c r="I90" s="8"/>
    </row>
    <row r="91" spans="1:9" ht="36">
      <c r="A91" s="52">
        <f>A89+1</f>
        <v>38</v>
      </c>
      <c r="B91" s="53" t="s">
        <v>98</v>
      </c>
      <c r="C91" s="59" t="s">
        <v>136</v>
      </c>
      <c r="D91" s="196" t="s">
        <v>137</v>
      </c>
      <c r="E91" s="56" t="s">
        <v>69</v>
      </c>
      <c r="F91" s="12">
        <v>5</v>
      </c>
      <c r="G91" s="12"/>
      <c r="H91" s="58">
        <f>G91*F91</f>
        <v>0</v>
      </c>
      <c r="I91" s="8"/>
    </row>
    <row r="92" spans="1:9">
      <c r="A92" s="52"/>
      <c r="B92" s="53" t="s">
        <v>98</v>
      </c>
      <c r="C92" s="59" t="s">
        <v>138</v>
      </c>
      <c r="D92" s="196" t="s">
        <v>139</v>
      </c>
      <c r="E92" s="56"/>
      <c r="F92" s="57"/>
      <c r="G92" s="57"/>
      <c r="H92" s="58"/>
      <c r="I92" s="8"/>
    </row>
    <row r="93" spans="1:9" ht="24">
      <c r="A93" s="52">
        <f>A91+1</f>
        <v>39</v>
      </c>
      <c r="B93" s="53" t="s">
        <v>98</v>
      </c>
      <c r="C93" s="59" t="s">
        <v>140</v>
      </c>
      <c r="D93" s="196" t="s">
        <v>141</v>
      </c>
      <c r="E93" s="56" t="s">
        <v>69</v>
      </c>
      <c r="F93" s="12">
        <v>5.18</v>
      </c>
      <c r="G93" s="12"/>
      <c r="H93" s="58">
        <f>G93*F93</f>
        <v>0</v>
      </c>
      <c r="I93" s="8"/>
    </row>
    <row r="94" spans="1:9">
      <c r="A94" s="52">
        <f>A93+1</f>
        <v>40</v>
      </c>
      <c r="B94" s="53" t="s">
        <v>98</v>
      </c>
      <c r="C94" s="59" t="s">
        <v>142</v>
      </c>
      <c r="D94" s="196" t="s">
        <v>143</v>
      </c>
      <c r="E94" s="56" t="s">
        <v>144</v>
      </c>
      <c r="F94" s="12">
        <v>60.5</v>
      </c>
      <c r="G94" s="12"/>
      <c r="H94" s="58">
        <f>G94*F94</f>
        <v>0</v>
      </c>
      <c r="I94" s="8"/>
    </row>
    <row r="95" spans="1:9">
      <c r="A95" s="52">
        <f>A94+1</f>
        <v>41</v>
      </c>
      <c r="B95" s="53" t="s">
        <v>98</v>
      </c>
      <c r="C95" s="59" t="s">
        <v>145</v>
      </c>
      <c r="D95" s="196" t="s">
        <v>146</v>
      </c>
      <c r="E95" s="56" t="s">
        <v>147</v>
      </c>
      <c r="F95" s="12">
        <v>1</v>
      </c>
      <c r="G95" s="12"/>
      <c r="H95" s="58">
        <f>G95*F95</f>
        <v>0</v>
      </c>
      <c r="I95" s="8"/>
    </row>
    <row r="96" spans="1:9" ht="24">
      <c r="A96" s="52">
        <f>A95+1</f>
        <v>42</v>
      </c>
      <c r="B96" s="53" t="s">
        <v>98</v>
      </c>
      <c r="C96" s="59" t="s">
        <v>148</v>
      </c>
      <c r="D96" s="196" t="s">
        <v>149</v>
      </c>
      <c r="E96" s="56" t="s">
        <v>112</v>
      </c>
      <c r="F96" s="12">
        <v>112</v>
      </c>
      <c r="G96" s="12"/>
      <c r="H96" s="58">
        <f>G96*F96</f>
        <v>0</v>
      </c>
      <c r="I96" s="8"/>
    </row>
    <row r="97" spans="1:12" s="2" customFormat="1">
      <c r="A97" s="52"/>
      <c r="B97" s="157"/>
      <c r="C97" s="200"/>
      <c r="D97" s="205" t="s">
        <v>150</v>
      </c>
      <c r="E97" s="206"/>
      <c r="F97" s="206"/>
      <c r="G97" s="206"/>
      <c r="H97" s="207">
        <f>SUM(H73:H96)</f>
        <v>0</v>
      </c>
      <c r="I97" s="8"/>
      <c r="J97" s="8"/>
      <c r="K97" s="8"/>
      <c r="L97" s="8"/>
    </row>
    <row r="98" spans="1:12" s="5" customFormat="1">
      <c r="A98" s="52"/>
      <c r="B98" s="53" t="s">
        <v>151</v>
      </c>
      <c r="C98" s="54"/>
      <c r="D98" s="196" t="s">
        <v>152</v>
      </c>
      <c r="E98" s="56"/>
      <c r="F98" s="57"/>
      <c r="G98" s="57"/>
      <c r="H98" s="58"/>
      <c r="I98" s="2"/>
      <c r="J98" s="2"/>
      <c r="K98" s="2"/>
      <c r="L98" s="2"/>
    </row>
    <row r="99" spans="1:12">
      <c r="A99" s="52"/>
      <c r="B99" s="53" t="s">
        <v>151</v>
      </c>
      <c r="C99" s="59" t="s">
        <v>7</v>
      </c>
      <c r="D99" s="196" t="s">
        <v>153</v>
      </c>
      <c r="E99" s="56"/>
      <c r="F99" s="57"/>
      <c r="G99" s="57"/>
      <c r="H99" s="58"/>
      <c r="I99" s="5"/>
      <c r="J99" s="5"/>
      <c r="K99" s="5"/>
      <c r="L99" s="5"/>
    </row>
    <row r="100" spans="1:12" ht="24">
      <c r="A100" s="52">
        <f>A96+1</f>
        <v>43</v>
      </c>
      <c r="B100" s="53" t="s">
        <v>151</v>
      </c>
      <c r="C100" s="59" t="s">
        <v>154</v>
      </c>
      <c r="D100" s="196" t="s">
        <v>155</v>
      </c>
      <c r="E100" s="56" t="s">
        <v>156</v>
      </c>
      <c r="F100" s="12">
        <v>70580.12</v>
      </c>
      <c r="G100" s="12"/>
      <c r="H100" s="58">
        <f>G100*F100</f>
        <v>0</v>
      </c>
      <c r="I100" s="8"/>
    </row>
    <row r="101" spans="1:12">
      <c r="A101" s="52"/>
      <c r="B101" s="53" t="s">
        <v>151</v>
      </c>
      <c r="C101" s="59" t="s">
        <v>10</v>
      </c>
      <c r="D101" s="196" t="s">
        <v>157</v>
      </c>
      <c r="E101" s="56"/>
      <c r="F101" s="57"/>
      <c r="G101" s="57"/>
      <c r="H101" s="58"/>
      <c r="I101" s="8"/>
    </row>
    <row r="102" spans="1:12" ht="24">
      <c r="A102" s="52">
        <f>A100+1</f>
        <v>44</v>
      </c>
      <c r="B102" s="53" t="s">
        <v>151</v>
      </c>
      <c r="C102" s="59" t="s">
        <v>158</v>
      </c>
      <c r="D102" s="196" t="s">
        <v>159</v>
      </c>
      <c r="E102" s="56" t="s">
        <v>156</v>
      </c>
      <c r="F102" s="12">
        <v>2296.9699999999998</v>
      </c>
      <c r="G102" s="12"/>
      <c r="H102" s="58">
        <f>G102*F102</f>
        <v>0</v>
      </c>
      <c r="I102" s="8"/>
    </row>
    <row r="103" spans="1:12" ht="24">
      <c r="A103" s="52">
        <f>A102+1</f>
        <v>45</v>
      </c>
      <c r="B103" s="53" t="s">
        <v>151</v>
      </c>
      <c r="C103" s="59" t="s">
        <v>160</v>
      </c>
      <c r="D103" s="196" t="s">
        <v>161</v>
      </c>
      <c r="E103" s="56" t="s">
        <v>156</v>
      </c>
      <c r="F103" s="12">
        <v>199.68</v>
      </c>
      <c r="G103" s="12"/>
      <c r="H103" s="58">
        <f>G103*F103</f>
        <v>0</v>
      </c>
      <c r="I103" s="8"/>
    </row>
    <row r="104" spans="1:12" ht="24">
      <c r="A104" s="52">
        <f>A103+1</f>
        <v>46</v>
      </c>
      <c r="B104" s="53" t="s">
        <v>151</v>
      </c>
      <c r="C104" s="59" t="s">
        <v>162</v>
      </c>
      <c r="D104" s="196" t="s">
        <v>163</v>
      </c>
      <c r="E104" s="56" t="s">
        <v>156</v>
      </c>
      <c r="F104" s="12">
        <v>842.15</v>
      </c>
      <c r="G104" s="12"/>
      <c r="H104" s="58">
        <f>G104*F104</f>
        <v>0</v>
      </c>
      <c r="I104" s="8"/>
    </row>
    <row r="105" spans="1:12">
      <c r="A105" s="52"/>
      <c r="B105" s="53" t="s">
        <v>151</v>
      </c>
      <c r="C105" s="59" t="s">
        <v>12</v>
      </c>
      <c r="D105" s="196" t="s">
        <v>164</v>
      </c>
      <c r="E105" s="56"/>
      <c r="F105" s="57"/>
      <c r="G105" s="57"/>
      <c r="H105" s="58"/>
      <c r="I105" s="8"/>
    </row>
    <row r="106" spans="1:12" ht="24">
      <c r="A106" s="52">
        <f>A104+1</f>
        <v>47</v>
      </c>
      <c r="B106" s="53" t="s">
        <v>151</v>
      </c>
      <c r="C106" s="59" t="s">
        <v>165</v>
      </c>
      <c r="D106" s="196" t="s">
        <v>166</v>
      </c>
      <c r="E106" s="56" t="s">
        <v>156</v>
      </c>
      <c r="F106" s="12">
        <v>15</v>
      </c>
      <c r="G106" s="12"/>
      <c r="H106" s="58">
        <f>G106*F106</f>
        <v>0</v>
      </c>
      <c r="I106" s="8"/>
    </row>
    <row r="107" spans="1:12" s="2" customFormat="1">
      <c r="A107" s="52"/>
      <c r="B107" s="157"/>
      <c r="C107" s="200"/>
      <c r="D107" s="205" t="s">
        <v>167</v>
      </c>
      <c r="E107" s="206"/>
      <c r="F107" s="206"/>
      <c r="G107" s="206"/>
      <c r="H107" s="207">
        <f>SUM(H98:H106)</f>
        <v>0</v>
      </c>
      <c r="I107" s="8"/>
      <c r="J107" s="8"/>
      <c r="K107" s="8"/>
      <c r="L107" s="8"/>
    </row>
    <row r="108" spans="1:12" s="5" customFormat="1">
      <c r="A108" s="52"/>
      <c r="B108" s="53" t="s">
        <v>168</v>
      </c>
      <c r="C108" s="54"/>
      <c r="D108" s="196" t="s">
        <v>169</v>
      </c>
      <c r="E108" s="56"/>
      <c r="F108" s="57"/>
      <c r="G108" s="57"/>
      <c r="H108" s="58"/>
      <c r="I108" s="2"/>
      <c r="J108" s="2"/>
      <c r="K108" s="2"/>
      <c r="L108" s="2"/>
    </row>
    <row r="109" spans="1:12" s="5" customFormat="1">
      <c r="A109" s="52"/>
      <c r="B109" s="53" t="s">
        <v>170</v>
      </c>
      <c r="C109" s="54"/>
      <c r="D109" s="196" t="s">
        <v>171</v>
      </c>
      <c r="E109" s="56"/>
      <c r="F109" s="57"/>
      <c r="G109" s="57"/>
      <c r="H109" s="58"/>
    </row>
    <row r="110" spans="1:12">
      <c r="A110" s="52"/>
      <c r="B110" s="53" t="s">
        <v>170</v>
      </c>
      <c r="C110" s="59" t="s">
        <v>7</v>
      </c>
      <c r="D110" s="196" t="s">
        <v>172</v>
      </c>
      <c r="E110" s="56"/>
      <c r="F110" s="57"/>
      <c r="G110" s="57"/>
      <c r="H110" s="58"/>
      <c r="I110" s="5"/>
      <c r="J110" s="5"/>
      <c r="K110" s="5"/>
      <c r="L110" s="5"/>
    </row>
    <row r="111" spans="1:12">
      <c r="A111" s="52">
        <f>A106+1</f>
        <v>48</v>
      </c>
      <c r="B111" s="53" t="s">
        <v>170</v>
      </c>
      <c r="C111" s="59" t="s">
        <v>58</v>
      </c>
      <c r="D111" s="196" t="s">
        <v>173</v>
      </c>
      <c r="E111" s="56" t="s">
        <v>79</v>
      </c>
      <c r="F111" s="57">
        <v>15</v>
      </c>
      <c r="G111" s="12"/>
      <c r="H111" s="58">
        <f>G111*F111</f>
        <v>0</v>
      </c>
      <c r="I111" s="8"/>
    </row>
    <row r="112" spans="1:12" s="2" customFormat="1">
      <c r="A112" s="198"/>
      <c r="B112" s="157"/>
      <c r="C112" s="200"/>
      <c r="D112" s="197" t="s">
        <v>174</v>
      </c>
      <c r="E112" s="63"/>
      <c r="F112" s="63"/>
      <c r="G112" s="63"/>
      <c r="H112" s="64">
        <f>SUM(H109:H111)</f>
        <v>0</v>
      </c>
      <c r="I112" s="8"/>
      <c r="J112" s="8"/>
      <c r="K112" s="8"/>
      <c r="L112" s="8"/>
    </row>
    <row r="113" spans="1:12" s="5" customFormat="1">
      <c r="A113" s="199"/>
      <c r="B113" s="53" t="s">
        <v>175</v>
      </c>
      <c r="C113" s="54"/>
      <c r="D113" s="196" t="s">
        <v>176</v>
      </c>
      <c r="E113" s="56"/>
      <c r="F113" s="57"/>
      <c r="G113" s="57"/>
      <c r="H113" s="58"/>
      <c r="I113" s="2"/>
      <c r="J113" s="2"/>
      <c r="K113" s="2"/>
      <c r="L113" s="2"/>
    </row>
    <row r="114" spans="1:12">
      <c r="A114" s="52"/>
      <c r="B114" s="53" t="s">
        <v>175</v>
      </c>
      <c r="C114" s="59" t="s">
        <v>7</v>
      </c>
      <c r="D114" s="196" t="s">
        <v>177</v>
      </c>
      <c r="E114" s="56"/>
      <c r="F114" s="57"/>
      <c r="G114" s="57"/>
      <c r="H114" s="58"/>
      <c r="I114" s="5"/>
      <c r="J114" s="5"/>
      <c r="K114" s="5"/>
      <c r="L114" s="5"/>
    </row>
    <row r="115" spans="1:12" ht="24">
      <c r="A115" s="52">
        <f>A111+1</f>
        <v>49</v>
      </c>
      <c r="B115" s="53" t="s">
        <v>175</v>
      </c>
      <c r="C115" s="59" t="s">
        <v>178</v>
      </c>
      <c r="D115" s="196" t="s">
        <v>179</v>
      </c>
      <c r="E115" s="56" t="s">
        <v>90</v>
      </c>
      <c r="F115" s="57">
        <v>38353.5</v>
      </c>
      <c r="G115" s="12"/>
      <c r="H115" s="58">
        <f>G115*F115</f>
        <v>0</v>
      </c>
      <c r="I115" s="8"/>
    </row>
    <row r="116" spans="1:12">
      <c r="A116" s="52">
        <f>A115+1</f>
        <v>50</v>
      </c>
      <c r="B116" s="53" t="s">
        <v>175</v>
      </c>
      <c r="C116" s="59" t="s">
        <v>88</v>
      </c>
      <c r="D116" s="196" t="s">
        <v>180</v>
      </c>
      <c r="E116" s="56" t="s">
        <v>90</v>
      </c>
      <c r="F116" s="57">
        <v>2956.59</v>
      </c>
      <c r="G116" s="12"/>
      <c r="H116" s="58">
        <f>G116*F116</f>
        <v>0</v>
      </c>
      <c r="I116" s="8"/>
    </row>
    <row r="117" spans="1:12" ht="24">
      <c r="A117" s="52">
        <f>A116+1</f>
        <v>51</v>
      </c>
      <c r="B117" s="53" t="s">
        <v>175</v>
      </c>
      <c r="C117" s="59" t="s">
        <v>181</v>
      </c>
      <c r="D117" s="196" t="s">
        <v>182</v>
      </c>
      <c r="E117" s="56" t="s">
        <v>90</v>
      </c>
      <c r="F117" s="57">
        <v>756.44</v>
      </c>
      <c r="G117" s="12"/>
      <c r="H117" s="58">
        <f>G117*F117</f>
        <v>0</v>
      </c>
      <c r="I117" s="8"/>
    </row>
    <row r="118" spans="1:12" ht="24">
      <c r="A118" s="52">
        <f>A117+1</f>
        <v>52</v>
      </c>
      <c r="B118" s="53" t="s">
        <v>175</v>
      </c>
      <c r="C118" s="59" t="s">
        <v>101</v>
      </c>
      <c r="D118" s="196" t="s">
        <v>183</v>
      </c>
      <c r="E118" s="56" t="s">
        <v>90</v>
      </c>
      <c r="F118" s="57">
        <v>23357.06</v>
      </c>
      <c r="G118" s="12"/>
      <c r="H118" s="58">
        <f>G118*F118</f>
        <v>0</v>
      </c>
      <c r="I118" s="8"/>
    </row>
    <row r="119" spans="1:12" s="2" customFormat="1">
      <c r="A119" s="198"/>
      <c r="B119" s="157"/>
      <c r="C119" s="200"/>
      <c r="D119" s="197" t="s">
        <v>184</v>
      </c>
      <c r="E119" s="63"/>
      <c r="F119" s="63"/>
      <c r="G119" s="63"/>
      <c r="H119" s="64">
        <f>SUM(H113:H118)</f>
        <v>0</v>
      </c>
      <c r="I119" s="8"/>
      <c r="J119" s="8"/>
      <c r="K119" s="8"/>
      <c r="L119" s="8"/>
    </row>
    <row r="120" spans="1:12" s="5" customFormat="1">
      <c r="A120" s="199"/>
      <c r="B120" s="53" t="s">
        <v>185</v>
      </c>
      <c r="C120" s="54"/>
      <c r="D120" s="196" t="s">
        <v>186</v>
      </c>
      <c r="E120" s="56"/>
      <c r="F120" s="57"/>
      <c r="G120" s="57"/>
      <c r="H120" s="58"/>
      <c r="I120" s="2"/>
      <c r="J120" s="2"/>
      <c r="K120" s="2"/>
      <c r="L120" s="2"/>
    </row>
    <row r="121" spans="1:12">
      <c r="A121" s="52"/>
      <c r="B121" s="53" t="s">
        <v>185</v>
      </c>
      <c r="C121" s="59" t="s">
        <v>7</v>
      </c>
      <c r="D121" s="196" t="s">
        <v>187</v>
      </c>
      <c r="E121" s="56"/>
      <c r="F121" s="57"/>
      <c r="G121" s="57"/>
      <c r="H121" s="58"/>
      <c r="I121" s="5"/>
      <c r="J121" s="5"/>
      <c r="K121" s="5"/>
      <c r="L121" s="5"/>
    </row>
    <row r="122" spans="1:12">
      <c r="A122" s="52">
        <f>A118+1</f>
        <v>53</v>
      </c>
      <c r="B122" s="53" t="s">
        <v>185</v>
      </c>
      <c r="C122" s="59" t="s">
        <v>178</v>
      </c>
      <c r="D122" s="196" t="s">
        <v>188</v>
      </c>
      <c r="E122" s="56" t="s">
        <v>90</v>
      </c>
      <c r="F122" s="57">
        <v>38.840000000000003</v>
      </c>
      <c r="G122" s="12"/>
      <c r="H122" s="58">
        <f>G122*F122</f>
        <v>0</v>
      </c>
      <c r="I122" s="8"/>
    </row>
    <row r="123" spans="1:12" ht="24">
      <c r="A123" s="52">
        <f>A122+1</f>
        <v>54</v>
      </c>
      <c r="B123" s="53" t="s">
        <v>185</v>
      </c>
      <c r="C123" s="59" t="s">
        <v>58</v>
      </c>
      <c r="D123" s="196" t="s">
        <v>189</v>
      </c>
      <c r="E123" s="56" t="s">
        <v>90</v>
      </c>
      <c r="F123" s="57">
        <v>580.44000000000005</v>
      </c>
      <c r="G123" s="12"/>
      <c r="H123" s="58">
        <f>G123*F123</f>
        <v>0</v>
      </c>
      <c r="I123" s="8"/>
    </row>
    <row r="124" spans="1:12" ht="24">
      <c r="A124" s="52"/>
      <c r="B124" s="53" t="s">
        <v>185</v>
      </c>
      <c r="C124" s="59" t="s">
        <v>10</v>
      </c>
      <c r="D124" s="196" t="s">
        <v>190</v>
      </c>
      <c r="E124" s="56"/>
      <c r="F124" s="57"/>
      <c r="G124" s="57"/>
      <c r="H124" s="58"/>
      <c r="I124" s="8"/>
    </row>
    <row r="125" spans="1:12" ht="36">
      <c r="A125" s="52">
        <f>A123+1</f>
        <v>55</v>
      </c>
      <c r="B125" s="53" t="s">
        <v>185</v>
      </c>
      <c r="C125" s="59" t="s">
        <v>191</v>
      </c>
      <c r="D125" s="196" t="s">
        <v>192</v>
      </c>
      <c r="E125" s="56" t="s">
        <v>90</v>
      </c>
      <c r="F125" s="57">
        <v>199.55</v>
      </c>
      <c r="G125" s="12"/>
      <c r="H125" s="58">
        <f>G125*F125</f>
        <v>0</v>
      </c>
      <c r="I125" s="8"/>
    </row>
    <row r="126" spans="1:12" s="2" customFormat="1">
      <c r="A126" s="198"/>
      <c r="B126" s="157"/>
      <c r="C126" s="200"/>
      <c r="D126" s="197" t="s">
        <v>193</v>
      </c>
      <c r="E126" s="63"/>
      <c r="F126" s="63"/>
      <c r="G126" s="63"/>
      <c r="H126" s="64">
        <f>SUM(H120:H125)</f>
        <v>0</v>
      </c>
      <c r="I126" s="8"/>
      <c r="J126" s="8"/>
      <c r="K126" s="8"/>
      <c r="L126" s="8"/>
    </row>
    <row r="127" spans="1:12" s="5" customFormat="1">
      <c r="A127" s="199"/>
      <c r="B127" s="53" t="s">
        <v>194</v>
      </c>
      <c r="C127" s="54"/>
      <c r="D127" s="196" t="s">
        <v>195</v>
      </c>
      <c r="E127" s="56"/>
      <c r="F127" s="57"/>
      <c r="G127" s="57"/>
      <c r="H127" s="58"/>
      <c r="I127" s="2"/>
      <c r="J127" s="2"/>
      <c r="K127" s="2"/>
      <c r="L127" s="2"/>
    </row>
    <row r="128" spans="1:12">
      <c r="A128" s="52"/>
      <c r="B128" s="53" t="s">
        <v>194</v>
      </c>
      <c r="C128" s="59" t="s">
        <v>7</v>
      </c>
      <c r="D128" s="196" t="s">
        <v>196</v>
      </c>
      <c r="E128" s="56"/>
      <c r="F128" s="57"/>
      <c r="G128" s="57"/>
      <c r="H128" s="58"/>
      <c r="I128" s="5"/>
      <c r="J128" s="5"/>
      <c r="K128" s="5"/>
      <c r="L128" s="5"/>
    </row>
    <row r="129" spans="1:12">
      <c r="A129" s="52">
        <f>A125+1</f>
        <v>56</v>
      </c>
      <c r="B129" s="53" t="s">
        <v>194</v>
      </c>
      <c r="C129" s="59" t="s">
        <v>58</v>
      </c>
      <c r="D129" s="196" t="s">
        <v>197</v>
      </c>
      <c r="E129" s="56" t="s">
        <v>90</v>
      </c>
      <c r="F129" s="57">
        <v>436.67</v>
      </c>
      <c r="G129" s="12"/>
      <c r="H129" s="58">
        <f>G129*F129</f>
        <v>0</v>
      </c>
      <c r="I129" s="8"/>
    </row>
    <row r="130" spans="1:12">
      <c r="A130" s="52"/>
      <c r="B130" s="53" t="s">
        <v>194</v>
      </c>
      <c r="C130" s="59" t="s">
        <v>10</v>
      </c>
      <c r="D130" s="196" t="s">
        <v>198</v>
      </c>
      <c r="E130" s="56"/>
      <c r="F130" s="57"/>
      <c r="G130" s="57"/>
      <c r="H130" s="58"/>
      <c r="I130" s="8"/>
    </row>
    <row r="131" spans="1:12">
      <c r="A131" s="52">
        <f>A129+10</f>
        <v>66</v>
      </c>
      <c r="B131" s="53" t="s">
        <v>194</v>
      </c>
      <c r="C131" s="59" t="s">
        <v>191</v>
      </c>
      <c r="D131" s="196" t="s">
        <v>199</v>
      </c>
      <c r="E131" s="56" t="s">
        <v>90</v>
      </c>
      <c r="F131" s="57">
        <v>50</v>
      </c>
      <c r="G131" s="12"/>
      <c r="H131" s="58">
        <f>G131*F131</f>
        <v>0</v>
      </c>
      <c r="I131" s="8"/>
      <c r="J131" s="17"/>
      <c r="K131" s="17"/>
      <c r="L131" s="17"/>
    </row>
    <row r="132" spans="1:12">
      <c r="A132" s="52">
        <f>A131+1</f>
        <v>67</v>
      </c>
      <c r="B132" s="53" t="s">
        <v>194</v>
      </c>
      <c r="C132" s="59" t="s">
        <v>61</v>
      </c>
      <c r="D132" s="196" t="s">
        <v>200</v>
      </c>
      <c r="E132" s="56" t="s">
        <v>90</v>
      </c>
      <c r="F132" s="57">
        <v>3354.19</v>
      </c>
      <c r="G132" s="12"/>
      <c r="H132" s="58">
        <f>G132*F132</f>
        <v>0</v>
      </c>
      <c r="I132" s="8"/>
      <c r="J132" s="17"/>
      <c r="K132" s="17"/>
      <c r="L132" s="17"/>
    </row>
    <row r="133" spans="1:12">
      <c r="A133" s="52">
        <f>A132+1</f>
        <v>68</v>
      </c>
      <c r="B133" s="53" t="s">
        <v>194</v>
      </c>
      <c r="C133" s="59" t="s">
        <v>116</v>
      </c>
      <c r="D133" s="196" t="s">
        <v>201</v>
      </c>
      <c r="E133" s="56" t="s">
        <v>69</v>
      </c>
      <c r="F133" s="57">
        <v>1175</v>
      </c>
      <c r="G133" s="12"/>
      <c r="H133" s="58">
        <f>G133*F133</f>
        <v>0</v>
      </c>
      <c r="I133" s="8"/>
      <c r="J133" s="17"/>
      <c r="K133" s="17"/>
      <c r="L133" s="17"/>
    </row>
    <row r="134" spans="1:12">
      <c r="A134" s="52">
        <f>A133+1</f>
        <v>69</v>
      </c>
      <c r="B134" s="53" t="s">
        <v>194</v>
      </c>
      <c r="C134" s="59" t="s">
        <v>125</v>
      </c>
      <c r="D134" s="196" t="s">
        <v>202</v>
      </c>
      <c r="E134" s="56" t="s">
        <v>203</v>
      </c>
      <c r="F134" s="57">
        <v>10.64</v>
      </c>
      <c r="G134" s="12"/>
      <c r="H134" s="58">
        <f>G134*F134</f>
        <v>0</v>
      </c>
      <c r="I134" s="8"/>
      <c r="J134" s="17"/>
      <c r="K134" s="17"/>
      <c r="L134" s="17"/>
    </row>
    <row r="135" spans="1:12" s="2" customFormat="1">
      <c r="A135" s="52"/>
      <c r="B135" s="157"/>
      <c r="C135" s="200"/>
      <c r="D135" s="197" t="s">
        <v>204</v>
      </c>
      <c r="E135" s="63"/>
      <c r="F135" s="63"/>
      <c r="G135" s="63"/>
      <c r="H135" s="64">
        <f>SUM(H127:H134)</f>
        <v>0</v>
      </c>
      <c r="I135" s="8"/>
      <c r="J135" s="17"/>
      <c r="K135" s="17"/>
      <c r="L135" s="17"/>
    </row>
    <row r="136" spans="1:12" s="5" customFormat="1" ht="24">
      <c r="A136" s="52"/>
      <c r="B136" s="53" t="s">
        <v>205</v>
      </c>
      <c r="C136" s="54"/>
      <c r="D136" s="196" t="s">
        <v>206</v>
      </c>
      <c r="E136" s="56"/>
      <c r="F136" s="57"/>
      <c r="G136" s="57"/>
      <c r="H136" s="58"/>
      <c r="I136" s="2"/>
      <c r="J136" s="238"/>
      <c r="K136" s="238"/>
      <c r="L136" s="238"/>
    </row>
    <row r="137" spans="1:12" s="5" customFormat="1" ht="24">
      <c r="A137" s="52"/>
      <c r="B137" s="53" t="s">
        <v>207</v>
      </c>
      <c r="C137" s="54"/>
      <c r="D137" s="196" t="s">
        <v>208</v>
      </c>
      <c r="E137" s="56"/>
      <c r="F137" s="57"/>
      <c r="G137" s="57"/>
      <c r="H137" s="58"/>
      <c r="J137" s="239"/>
      <c r="K137" s="239"/>
      <c r="L137" s="239"/>
    </row>
    <row r="138" spans="1:12" ht="24">
      <c r="A138" s="52"/>
      <c r="B138" s="53" t="s">
        <v>207</v>
      </c>
      <c r="C138" s="59" t="s">
        <v>10</v>
      </c>
      <c r="D138" s="196" t="s">
        <v>209</v>
      </c>
      <c r="E138" s="56"/>
      <c r="F138" s="57"/>
      <c r="G138" s="57"/>
      <c r="H138" s="58"/>
      <c r="I138" s="5"/>
      <c r="J138" s="5"/>
      <c r="K138" s="5"/>
      <c r="L138" s="5"/>
    </row>
    <row r="139" spans="1:12" ht="24">
      <c r="A139" s="52">
        <f>A134+1</f>
        <v>70</v>
      </c>
      <c r="B139" s="53" t="s">
        <v>207</v>
      </c>
      <c r="C139" s="59" t="s">
        <v>210</v>
      </c>
      <c r="D139" s="196" t="s">
        <v>211</v>
      </c>
      <c r="E139" s="56" t="s">
        <v>90</v>
      </c>
      <c r="F139" s="12">
        <v>1333.59</v>
      </c>
      <c r="G139" s="12"/>
      <c r="H139" s="58">
        <f>G139*F139</f>
        <v>0</v>
      </c>
      <c r="I139" s="8"/>
    </row>
    <row r="140" spans="1:12">
      <c r="A140" s="52"/>
      <c r="B140" s="53" t="s">
        <v>207</v>
      </c>
      <c r="C140" s="59" t="s">
        <v>116</v>
      </c>
      <c r="D140" s="196" t="s">
        <v>212</v>
      </c>
      <c r="E140" s="56"/>
      <c r="F140" s="57"/>
      <c r="G140" s="57"/>
      <c r="H140" s="58"/>
      <c r="I140" s="8"/>
    </row>
    <row r="141" spans="1:12">
      <c r="A141" s="52">
        <f>A139+1</f>
        <v>71</v>
      </c>
      <c r="B141" s="53" t="s">
        <v>207</v>
      </c>
      <c r="C141" s="59" t="s">
        <v>118</v>
      </c>
      <c r="D141" s="196" t="s">
        <v>213</v>
      </c>
      <c r="E141" s="56" t="s">
        <v>203</v>
      </c>
      <c r="F141" s="12">
        <v>1729.56</v>
      </c>
      <c r="G141" s="12"/>
      <c r="H141" s="58">
        <f>G141*F141</f>
        <v>0</v>
      </c>
      <c r="I141" s="8"/>
    </row>
    <row r="142" spans="1:12">
      <c r="A142" s="52"/>
      <c r="B142" s="53" t="s">
        <v>207</v>
      </c>
      <c r="C142" s="59" t="s">
        <v>120</v>
      </c>
      <c r="D142" s="196" t="s">
        <v>214</v>
      </c>
      <c r="E142" s="56"/>
      <c r="F142" s="57"/>
      <c r="G142" s="57"/>
      <c r="H142" s="58"/>
      <c r="I142" s="8"/>
    </row>
    <row r="143" spans="1:12">
      <c r="A143" s="52">
        <f>A141+1</f>
        <v>72</v>
      </c>
      <c r="B143" s="53" t="s">
        <v>207</v>
      </c>
      <c r="C143" s="59" t="s">
        <v>122</v>
      </c>
      <c r="D143" s="196" t="s">
        <v>215</v>
      </c>
      <c r="E143" s="56" t="s">
        <v>90</v>
      </c>
      <c r="F143" s="12">
        <v>1586.07</v>
      </c>
      <c r="G143" s="12"/>
      <c r="H143" s="58">
        <f>G143*F143</f>
        <v>0</v>
      </c>
      <c r="I143" s="8"/>
    </row>
    <row r="144" spans="1:12">
      <c r="A144" s="52"/>
      <c r="B144" s="53" t="s">
        <v>207</v>
      </c>
      <c r="C144" s="59" t="s">
        <v>125</v>
      </c>
      <c r="D144" s="196" t="s">
        <v>216</v>
      </c>
      <c r="E144" s="56"/>
      <c r="F144" s="57"/>
      <c r="G144" s="57"/>
      <c r="H144" s="58"/>
      <c r="I144" s="8"/>
    </row>
    <row r="145" spans="1:12">
      <c r="A145" s="52">
        <f>A143+1</f>
        <v>73</v>
      </c>
      <c r="B145" s="53" t="s">
        <v>207</v>
      </c>
      <c r="C145" s="59" t="s">
        <v>217</v>
      </c>
      <c r="D145" s="196" t="s">
        <v>218</v>
      </c>
      <c r="E145" s="56" t="s">
        <v>144</v>
      </c>
      <c r="F145" s="12">
        <v>449.9</v>
      </c>
      <c r="G145" s="12"/>
      <c r="H145" s="58">
        <f>G145*F145</f>
        <v>0</v>
      </c>
      <c r="I145" s="8"/>
    </row>
    <row r="146" spans="1:12" s="2" customFormat="1">
      <c r="A146" s="52"/>
      <c r="B146" s="157"/>
      <c r="C146" s="200"/>
      <c r="D146" s="208" t="s">
        <v>219</v>
      </c>
      <c r="E146" s="206"/>
      <c r="F146" s="206"/>
      <c r="G146" s="206"/>
      <c r="H146" s="207">
        <f>SUM(H137:H145)</f>
        <v>0</v>
      </c>
      <c r="I146" s="8"/>
      <c r="J146" s="8"/>
      <c r="K146" s="8"/>
      <c r="L146" s="8"/>
    </row>
    <row r="147" spans="1:12" s="5" customFormat="1" ht="24">
      <c r="A147" s="52"/>
      <c r="B147" s="53" t="s">
        <v>220</v>
      </c>
      <c r="C147" s="54"/>
      <c r="D147" s="196" t="s">
        <v>221</v>
      </c>
      <c r="E147" s="56"/>
      <c r="F147" s="57"/>
      <c r="G147" s="57"/>
      <c r="H147" s="58"/>
      <c r="I147" s="2"/>
      <c r="J147" s="2"/>
      <c r="K147" s="2"/>
      <c r="L147" s="2"/>
    </row>
    <row r="148" spans="1:12">
      <c r="A148" s="52"/>
      <c r="B148" s="53" t="s">
        <v>220</v>
      </c>
      <c r="C148" s="59" t="s">
        <v>7</v>
      </c>
      <c r="D148" s="196" t="s">
        <v>222</v>
      </c>
      <c r="E148" s="56"/>
      <c r="F148" s="57"/>
      <c r="G148" s="57"/>
      <c r="H148" s="58"/>
      <c r="I148" s="5"/>
      <c r="J148" s="5"/>
      <c r="K148" s="5"/>
      <c r="L148" s="5"/>
    </row>
    <row r="149" spans="1:12" ht="24">
      <c r="A149" s="52">
        <f>A145+1</f>
        <v>74</v>
      </c>
      <c r="B149" s="53" t="s">
        <v>220</v>
      </c>
      <c r="C149" s="59" t="s">
        <v>58</v>
      </c>
      <c r="D149" s="196" t="s">
        <v>223</v>
      </c>
      <c r="E149" s="56" t="s">
        <v>90</v>
      </c>
      <c r="F149" s="12">
        <v>17.07</v>
      </c>
      <c r="G149" s="12"/>
      <c r="H149" s="58">
        <f>G149*F149</f>
        <v>0</v>
      </c>
      <c r="I149" s="8"/>
    </row>
    <row r="150" spans="1:12" s="2" customFormat="1">
      <c r="A150" s="52"/>
      <c r="B150" s="157"/>
      <c r="C150" s="200"/>
      <c r="D150" s="208" t="s">
        <v>224</v>
      </c>
      <c r="E150" s="206"/>
      <c r="F150" s="206"/>
      <c r="G150" s="206"/>
      <c r="H150" s="207">
        <f>SUM(H147:H149)</f>
        <v>0</v>
      </c>
      <c r="I150" s="8"/>
      <c r="J150" s="8"/>
      <c r="K150" s="8"/>
      <c r="L150" s="8"/>
    </row>
    <row r="151" spans="1:12" s="5" customFormat="1">
      <c r="A151" s="52"/>
      <c r="B151" s="53" t="s">
        <v>225</v>
      </c>
      <c r="C151" s="54"/>
      <c r="D151" s="196" t="s">
        <v>226</v>
      </c>
      <c r="E151" s="56"/>
      <c r="F151" s="57"/>
      <c r="G151" s="57"/>
      <c r="H151" s="58"/>
      <c r="I151" s="2"/>
      <c r="J151" s="2"/>
      <c r="K151" s="2"/>
      <c r="L151" s="2"/>
    </row>
    <row r="152" spans="1:12" s="5" customFormat="1">
      <c r="A152" s="52"/>
      <c r="B152" s="53" t="s">
        <v>227</v>
      </c>
      <c r="C152" s="54"/>
      <c r="D152" s="196" t="s">
        <v>228</v>
      </c>
      <c r="E152" s="56"/>
      <c r="F152" s="57"/>
      <c r="G152" s="57"/>
      <c r="H152" s="58"/>
    </row>
    <row r="153" spans="1:12">
      <c r="A153" s="52"/>
      <c r="B153" s="53" t="s">
        <v>227</v>
      </c>
      <c r="C153" s="59" t="s">
        <v>7</v>
      </c>
      <c r="D153" s="196" t="s">
        <v>229</v>
      </c>
      <c r="E153" s="56"/>
      <c r="F153" s="57"/>
      <c r="G153" s="57"/>
      <c r="H153" s="58"/>
      <c r="I153" s="5"/>
      <c r="J153" s="5"/>
      <c r="K153" s="5"/>
      <c r="L153" s="5"/>
    </row>
    <row r="154" spans="1:12">
      <c r="A154" s="52">
        <f>A149+1</f>
        <v>75</v>
      </c>
      <c r="B154" s="53" t="s">
        <v>227</v>
      </c>
      <c r="C154" s="59" t="s">
        <v>88</v>
      </c>
      <c r="D154" s="196" t="s">
        <v>230</v>
      </c>
      <c r="E154" s="56" t="s">
        <v>231</v>
      </c>
      <c r="F154" s="12">
        <v>462973.95</v>
      </c>
      <c r="G154" s="12"/>
      <c r="H154" s="58">
        <f>G154*F154</f>
        <v>0</v>
      </c>
      <c r="I154" s="8"/>
    </row>
    <row r="155" spans="1:12">
      <c r="A155" s="52">
        <f>A154+1</f>
        <v>76</v>
      </c>
      <c r="B155" s="53" t="s">
        <v>227</v>
      </c>
      <c r="C155" s="59" t="s">
        <v>232</v>
      </c>
      <c r="D155" s="196" t="s">
        <v>233</v>
      </c>
      <c r="E155" s="56" t="s">
        <v>234</v>
      </c>
      <c r="F155" s="12">
        <v>37</v>
      </c>
      <c r="G155" s="12"/>
      <c r="H155" s="58">
        <f>G155*F155</f>
        <v>0</v>
      </c>
      <c r="I155" s="8"/>
    </row>
    <row r="156" spans="1:12">
      <c r="A156" s="52">
        <f>A155+1</f>
        <v>77</v>
      </c>
      <c r="B156" s="53" t="s">
        <v>227</v>
      </c>
      <c r="C156" s="59" t="s">
        <v>154</v>
      </c>
      <c r="D156" s="196" t="s">
        <v>235</v>
      </c>
      <c r="E156" s="56" t="s">
        <v>234</v>
      </c>
      <c r="F156" s="12">
        <v>27</v>
      </c>
      <c r="G156" s="12"/>
      <c r="H156" s="58">
        <f>G156*F156</f>
        <v>0</v>
      </c>
      <c r="I156" s="8"/>
    </row>
    <row r="157" spans="1:12">
      <c r="A157" s="52">
        <f>A156+1</f>
        <v>78</v>
      </c>
      <c r="B157" s="53" t="s">
        <v>227</v>
      </c>
      <c r="C157" s="59" t="s">
        <v>103</v>
      </c>
      <c r="D157" s="196" t="s">
        <v>236</v>
      </c>
      <c r="E157" s="56" t="s">
        <v>234</v>
      </c>
      <c r="F157" s="12">
        <v>40</v>
      </c>
      <c r="G157" s="12"/>
      <c r="H157" s="58">
        <f>G157*F157</f>
        <v>0</v>
      </c>
      <c r="I157" s="8"/>
    </row>
    <row r="158" spans="1:12">
      <c r="A158" s="52">
        <f>A157+1</f>
        <v>79</v>
      </c>
      <c r="B158" s="53" t="s">
        <v>227</v>
      </c>
      <c r="C158" s="59" t="s">
        <v>105</v>
      </c>
      <c r="D158" s="196" t="s">
        <v>237</v>
      </c>
      <c r="E158" s="56" t="s">
        <v>234</v>
      </c>
      <c r="F158" s="12">
        <v>8</v>
      </c>
      <c r="G158" s="12"/>
      <c r="H158" s="58">
        <f>G158*F158</f>
        <v>0</v>
      </c>
      <c r="I158" s="8"/>
    </row>
    <row r="159" spans="1:12">
      <c r="A159" s="52">
        <f>A158+1</f>
        <v>80</v>
      </c>
      <c r="B159" s="53" t="s">
        <v>227</v>
      </c>
      <c r="C159" s="59" t="s">
        <v>238</v>
      </c>
      <c r="D159" s="196" t="s">
        <v>239</v>
      </c>
      <c r="E159" s="56" t="s">
        <v>234</v>
      </c>
      <c r="F159" s="12">
        <v>14</v>
      </c>
      <c r="G159" s="12"/>
      <c r="H159" s="58">
        <f>G159*F159</f>
        <v>0</v>
      </c>
      <c r="I159" s="8"/>
    </row>
    <row r="160" spans="1:12">
      <c r="A160" s="52">
        <f>A159+1</f>
        <v>81</v>
      </c>
      <c r="B160" s="53" t="s">
        <v>227</v>
      </c>
      <c r="C160" s="59" t="s">
        <v>108</v>
      </c>
      <c r="D160" s="196" t="s">
        <v>240</v>
      </c>
      <c r="E160" s="56" t="s">
        <v>234</v>
      </c>
      <c r="F160" s="12">
        <v>8</v>
      </c>
      <c r="G160" s="12"/>
      <c r="H160" s="58">
        <f>G160*F160</f>
        <v>0</v>
      </c>
      <c r="I160" s="8"/>
    </row>
    <row r="161" spans="1:12">
      <c r="A161" s="52">
        <f>A160+1</f>
        <v>82</v>
      </c>
      <c r="B161" s="53" t="s">
        <v>227</v>
      </c>
      <c r="C161" s="59" t="s">
        <v>241</v>
      </c>
      <c r="D161" s="196" t="s">
        <v>242</v>
      </c>
      <c r="E161" s="56" t="s">
        <v>234</v>
      </c>
      <c r="F161" s="12">
        <v>152</v>
      </c>
      <c r="G161" s="12"/>
      <c r="H161" s="58">
        <f>G161*F161</f>
        <v>0</v>
      </c>
      <c r="I161" s="8"/>
    </row>
    <row r="162" spans="1:12">
      <c r="A162" s="52">
        <f>A161+1</f>
        <v>83</v>
      </c>
      <c r="B162" s="53" t="s">
        <v>227</v>
      </c>
      <c r="C162" s="59" t="s">
        <v>243</v>
      </c>
      <c r="D162" s="196" t="s">
        <v>244</v>
      </c>
      <c r="E162" s="56" t="s">
        <v>234</v>
      </c>
      <c r="F162" s="12">
        <v>32</v>
      </c>
      <c r="G162" s="12"/>
      <c r="H162" s="58">
        <f>G162*F162</f>
        <v>0</v>
      </c>
      <c r="I162" s="8"/>
    </row>
    <row r="163" spans="1:12" s="2" customFormat="1">
      <c r="A163" s="52"/>
      <c r="B163" s="157"/>
      <c r="C163" s="200"/>
      <c r="D163" s="205" t="s">
        <v>245</v>
      </c>
      <c r="E163" s="206"/>
      <c r="F163" s="206"/>
      <c r="G163" s="206"/>
      <c r="H163" s="207">
        <f>SUM(H152:H162)</f>
        <v>0</v>
      </c>
      <c r="I163" s="8"/>
      <c r="J163" s="8"/>
      <c r="K163" s="8"/>
      <c r="L163" s="8"/>
    </row>
    <row r="164" spans="1:12" s="5" customFormat="1">
      <c r="A164" s="52"/>
      <c r="B164" s="53" t="s">
        <v>246</v>
      </c>
      <c r="C164" s="54"/>
      <c r="D164" s="196" t="s">
        <v>247</v>
      </c>
      <c r="E164" s="56"/>
      <c r="F164" s="57"/>
      <c r="G164" s="57"/>
      <c r="H164" s="58"/>
      <c r="I164" s="2"/>
      <c r="J164" s="2"/>
      <c r="K164" s="2"/>
      <c r="L164" s="2"/>
    </row>
    <row r="165" spans="1:12">
      <c r="A165" s="52"/>
      <c r="B165" s="53" t="s">
        <v>246</v>
      </c>
      <c r="C165" s="59" t="s">
        <v>7</v>
      </c>
      <c r="D165" s="196" t="s">
        <v>248</v>
      </c>
      <c r="E165" s="56"/>
      <c r="F165" s="57"/>
      <c r="G165" s="57"/>
      <c r="H165" s="58"/>
      <c r="I165" s="5"/>
      <c r="J165" s="5"/>
      <c r="K165" s="5"/>
      <c r="L165" s="5"/>
    </row>
    <row r="166" spans="1:12">
      <c r="A166" s="52">
        <f>A162+1</f>
        <v>84</v>
      </c>
      <c r="B166" s="53" t="s">
        <v>246</v>
      </c>
      <c r="C166" s="59" t="s">
        <v>178</v>
      </c>
      <c r="D166" s="196" t="s">
        <v>249</v>
      </c>
      <c r="E166" s="56" t="s">
        <v>231</v>
      </c>
      <c r="F166" s="12">
        <v>60317.71</v>
      </c>
      <c r="G166" s="12"/>
      <c r="H166" s="58">
        <f>G166*F166</f>
        <v>0</v>
      </c>
      <c r="I166" s="8"/>
    </row>
    <row r="167" spans="1:12" s="2" customFormat="1">
      <c r="A167" s="52"/>
      <c r="B167" s="157"/>
      <c r="C167" s="200"/>
      <c r="D167" s="205" t="s">
        <v>250</v>
      </c>
      <c r="E167" s="206"/>
      <c r="F167" s="206"/>
      <c r="G167" s="206"/>
      <c r="H167" s="207">
        <f>SUM(H164:H166)</f>
        <v>0</v>
      </c>
      <c r="I167" s="8"/>
      <c r="J167" s="8"/>
      <c r="K167" s="8"/>
      <c r="L167" s="8"/>
    </row>
    <row r="168" spans="1:12" s="5" customFormat="1">
      <c r="A168" s="52"/>
      <c r="B168" s="53" t="s">
        <v>251</v>
      </c>
      <c r="C168" s="54"/>
      <c r="D168" s="196" t="s">
        <v>252</v>
      </c>
      <c r="E168" s="56"/>
      <c r="F168" s="57"/>
      <c r="G168" s="57"/>
      <c r="H168" s="58"/>
      <c r="I168" s="2"/>
      <c r="J168" s="2"/>
      <c r="K168" s="2"/>
      <c r="L168" s="2"/>
    </row>
    <row r="169" spans="1:12">
      <c r="A169" s="52"/>
      <c r="B169" s="53" t="s">
        <v>251</v>
      </c>
      <c r="C169" s="59" t="s">
        <v>7</v>
      </c>
      <c r="D169" s="196" t="s">
        <v>253</v>
      </c>
      <c r="E169" s="56"/>
      <c r="F169" s="57"/>
      <c r="G169" s="57"/>
      <c r="H169" s="58"/>
      <c r="I169" s="5"/>
      <c r="J169" s="5"/>
      <c r="K169" s="5"/>
      <c r="L169" s="5"/>
    </row>
    <row r="170" spans="1:12">
      <c r="A170" s="52">
        <f>A166+1</f>
        <v>85</v>
      </c>
      <c r="B170" s="53" t="s">
        <v>251</v>
      </c>
      <c r="C170" s="59" t="s">
        <v>58</v>
      </c>
      <c r="D170" s="196" t="s">
        <v>254</v>
      </c>
      <c r="E170" s="56" t="s">
        <v>231</v>
      </c>
      <c r="F170" s="12">
        <v>767</v>
      </c>
      <c r="G170" s="12"/>
      <c r="H170" s="58">
        <f>G170*F170</f>
        <v>0</v>
      </c>
      <c r="I170" s="8"/>
    </row>
    <row r="171" spans="1:12" s="2" customFormat="1">
      <c r="A171" s="52"/>
      <c r="B171" s="157"/>
      <c r="C171" s="200"/>
      <c r="D171" s="205" t="s">
        <v>255</v>
      </c>
      <c r="E171" s="206"/>
      <c r="F171" s="206"/>
      <c r="G171" s="206"/>
      <c r="H171" s="207">
        <f>SUM(H168:H170)</f>
        <v>0</v>
      </c>
      <c r="I171" s="8"/>
      <c r="J171" s="8"/>
      <c r="K171" s="8"/>
      <c r="L171" s="8"/>
    </row>
    <row r="172" spans="1:12" s="5" customFormat="1">
      <c r="A172" s="52"/>
      <c r="B172" s="53" t="s">
        <v>256</v>
      </c>
      <c r="C172" s="54"/>
      <c r="D172" s="196" t="s">
        <v>257</v>
      </c>
      <c r="E172" s="56"/>
      <c r="F172" s="57"/>
      <c r="G172" s="57"/>
      <c r="H172" s="58"/>
      <c r="I172" s="2"/>
      <c r="J172" s="2"/>
      <c r="K172" s="2"/>
      <c r="L172" s="2"/>
    </row>
    <row r="173" spans="1:12" s="5" customFormat="1">
      <c r="A173" s="52"/>
      <c r="B173" s="53" t="s">
        <v>258</v>
      </c>
      <c r="C173" s="54"/>
      <c r="D173" s="196" t="s">
        <v>259</v>
      </c>
      <c r="E173" s="56"/>
      <c r="F173" s="57"/>
      <c r="G173" s="57"/>
      <c r="H173" s="58"/>
    </row>
    <row r="174" spans="1:12">
      <c r="A174" s="52"/>
      <c r="B174" s="53" t="s">
        <v>258</v>
      </c>
      <c r="C174" s="59" t="s">
        <v>125</v>
      </c>
      <c r="D174" s="196" t="s">
        <v>260</v>
      </c>
      <c r="E174" s="56"/>
      <c r="F174" s="57"/>
      <c r="G174" s="57"/>
      <c r="H174" s="58"/>
      <c r="I174" s="5"/>
      <c r="J174" s="5"/>
      <c r="K174" s="5"/>
      <c r="L174" s="5"/>
    </row>
    <row r="175" spans="1:12">
      <c r="A175" s="52">
        <f>A170+1</f>
        <v>86</v>
      </c>
      <c r="B175" s="53" t="s">
        <v>258</v>
      </c>
      <c r="C175" s="59" t="s">
        <v>261</v>
      </c>
      <c r="D175" s="196" t="s">
        <v>262</v>
      </c>
      <c r="E175" s="56" t="s">
        <v>90</v>
      </c>
      <c r="F175" s="12">
        <v>49.29</v>
      </c>
      <c r="G175" s="12"/>
      <c r="H175" s="58">
        <f>G175*F175</f>
        <v>0</v>
      </c>
      <c r="I175" s="8"/>
    </row>
    <row r="176" spans="1:12" ht="24">
      <c r="A176" s="52"/>
      <c r="B176" s="53" t="s">
        <v>258</v>
      </c>
      <c r="C176" s="59" t="s">
        <v>142</v>
      </c>
      <c r="D176" s="196" t="s">
        <v>263</v>
      </c>
      <c r="E176" s="56"/>
      <c r="F176" s="57"/>
      <c r="G176" s="57"/>
      <c r="H176" s="58"/>
      <c r="I176" s="8"/>
    </row>
    <row r="177" spans="1:12" ht="24">
      <c r="A177" s="52">
        <f>A175+1</f>
        <v>87</v>
      </c>
      <c r="B177" s="53" t="s">
        <v>258</v>
      </c>
      <c r="C177" s="59" t="s">
        <v>264</v>
      </c>
      <c r="D177" s="196" t="s">
        <v>265</v>
      </c>
      <c r="E177" s="56" t="s">
        <v>90</v>
      </c>
      <c r="F177" s="12">
        <v>16.41</v>
      </c>
      <c r="G177" s="12"/>
      <c r="H177" s="58">
        <f>G177*F177</f>
        <v>0</v>
      </c>
      <c r="I177" s="8"/>
    </row>
    <row r="178" spans="1:12" s="2" customFormat="1">
      <c r="A178" s="52"/>
      <c r="B178" s="157"/>
      <c r="C178" s="200"/>
      <c r="D178" s="205" t="s">
        <v>266</v>
      </c>
      <c r="E178" s="206"/>
      <c r="F178" s="206"/>
      <c r="G178" s="206"/>
      <c r="H178" s="207">
        <f>SUM(H173:H177)</f>
        <v>0</v>
      </c>
      <c r="I178" s="8"/>
      <c r="J178" s="8"/>
      <c r="K178" s="8"/>
      <c r="L178" s="8"/>
    </row>
    <row r="179" spans="1:12" s="5" customFormat="1">
      <c r="A179" s="52"/>
      <c r="B179" s="53" t="s">
        <v>267</v>
      </c>
      <c r="C179" s="54"/>
      <c r="D179" s="196" t="s">
        <v>268</v>
      </c>
      <c r="E179" s="56"/>
      <c r="F179" s="57"/>
      <c r="G179" s="57"/>
      <c r="H179" s="58"/>
      <c r="I179" s="2"/>
      <c r="J179" s="2"/>
      <c r="K179" s="2"/>
      <c r="L179" s="2"/>
    </row>
    <row r="180" spans="1:12">
      <c r="A180" s="52"/>
      <c r="B180" s="53" t="s">
        <v>267</v>
      </c>
      <c r="C180" s="59" t="s">
        <v>12</v>
      </c>
      <c r="D180" s="196" t="s">
        <v>269</v>
      </c>
      <c r="E180" s="56"/>
      <c r="F180" s="57"/>
      <c r="G180" s="57"/>
      <c r="H180" s="58"/>
      <c r="I180" s="5"/>
      <c r="J180" s="5"/>
      <c r="K180" s="5"/>
      <c r="L180" s="5"/>
    </row>
    <row r="181" spans="1:12">
      <c r="A181" s="52">
        <f>A177+1</f>
        <v>88</v>
      </c>
      <c r="B181" s="53" t="s">
        <v>267</v>
      </c>
      <c r="C181" s="59" t="s">
        <v>34</v>
      </c>
      <c r="D181" s="196" t="s">
        <v>270</v>
      </c>
      <c r="E181" s="56" t="s">
        <v>69</v>
      </c>
      <c r="F181" s="12">
        <v>875.04</v>
      </c>
      <c r="G181" s="12"/>
      <c r="H181" s="58">
        <f>G181*F181</f>
        <v>0</v>
      </c>
      <c r="I181" s="8"/>
    </row>
    <row r="182" spans="1:12">
      <c r="A182" s="52"/>
      <c r="B182" s="53" t="s">
        <v>267</v>
      </c>
      <c r="C182" s="59" t="s">
        <v>116</v>
      </c>
      <c r="D182" s="196" t="s">
        <v>271</v>
      </c>
      <c r="E182" s="56"/>
      <c r="F182" s="57"/>
      <c r="G182" s="57"/>
      <c r="H182" s="58"/>
      <c r="I182" s="8"/>
    </row>
    <row r="183" spans="1:12">
      <c r="A183" s="52">
        <f>A181+1</f>
        <v>89</v>
      </c>
      <c r="B183" s="53" t="s">
        <v>267</v>
      </c>
      <c r="C183" s="59" t="s">
        <v>272</v>
      </c>
      <c r="D183" s="196" t="s">
        <v>273</v>
      </c>
      <c r="E183" s="56" t="s">
        <v>69</v>
      </c>
      <c r="F183" s="12">
        <v>122.48</v>
      </c>
      <c r="G183" s="12"/>
      <c r="H183" s="58">
        <f>G183*F183</f>
        <v>0</v>
      </c>
      <c r="I183" s="8"/>
    </row>
    <row r="184" spans="1:12">
      <c r="A184" s="52">
        <f>A183+1</f>
        <v>90</v>
      </c>
      <c r="B184" s="53" t="s">
        <v>267</v>
      </c>
      <c r="C184" s="59" t="s">
        <v>148</v>
      </c>
      <c r="D184" s="196" t="s">
        <v>274</v>
      </c>
      <c r="E184" s="56" t="s">
        <v>234</v>
      </c>
      <c r="F184" s="12">
        <v>6</v>
      </c>
      <c r="G184" s="12"/>
      <c r="H184" s="58">
        <f>G184*F184</f>
        <v>0</v>
      </c>
      <c r="I184" s="8"/>
    </row>
    <row r="185" spans="1:12" s="2" customFormat="1">
      <c r="A185" s="52"/>
      <c r="B185" s="157"/>
      <c r="C185" s="200"/>
      <c r="D185" s="205" t="s">
        <v>275</v>
      </c>
      <c r="E185" s="206"/>
      <c r="F185" s="206"/>
      <c r="G185" s="206"/>
      <c r="H185" s="207">
        <f>SUM(H179:H184)</f>
        <v>0</v>
      </c>
      <c r="I185" s="8"/>
      <c r="J185" s="8"/>
      <c r="K185" s="8"/>
      <c r="L185" s="8"/>
    </row>
    <row r="186" spans="1:12" s="5" customFormat="1">
      <c r="A186" s="52"/>
      <c r="B186" s="53" t="s">
        <v>276</v>
      </c>
      <c r="C186" s="54"/>
      <c r="D186" s="196" t="s">
        <v>277</v>
      </c>
      <c r="E186" s="56"/>
      <c r="F186" s="57"/>
      <c r="G186" s="57"/>
      <c r="H186" s="58"/>
      <c r="I186" s="2"/>
      <c r="J186" s="2"/>
      <c r="K186" s="2"/>
      <c r="L186" s="2"/>
    </row>
    <row r="187" spans="1:12" s="5" customFormat="1">
      <c r="A187" s="52"/>
      <c r="B187" s="53" t="s">
        <v>279</v>
      </c>
      <c r="C187" s="54"/>
      <c r="D187" s="196" t="s">
        <v>277</v>
      </c>
      <c r="E187" s="56"/>
      <c r="F187" s="57"/>
      <c r="G187" s="57"/>
      <c r="H187" s="58"/>
    </row>
    <row r="188" spans="1:12">
      <c r="A188" s="52"/>
      <c r="B188" s="53" t="s">
        <v>279</v>
      </c>
      <c r="C188" s="59" t="s">
        <v>10</v>
      </c>
      <c r="D188" s="196" t="s">
        <v>280</v>
      </c>
      <c r="E188" s="56"/>
      <c r="F188" s="57"/>
      <c r="G188" s="57"/>
      <c r="H188" s="58"/>
      <c r="I188" s="5"/>
      <c r="J188" s="5"/>
      <c r="K188" s="5"/>
      <c r="L188" s="5"/>
    </row>
    <row r="189" spans="1:12">
      <c r="A189" s="52">
        <f>A184+1</f>
        <v>91</v>
      </c>
      <c r="B189" s="53" t="s">
        <v>279</v>
      </c>
      <c r="C189" s="59" t="s">
        <v>191</v>
      </c>
      <c r="D189" s="196" t="s">
        <v>281</v>
      </c>
      <c r="E189" s="56" t="s">
        <v>69</v>
      </c>
      <c r="F189" s="12">
        <v>1524.95</v>
      </c>
      <c r="G189" s="12"/>
      <c r="H189" s="58">
        <f>G189*F189</f>
        <v>0</v>
      </c>
      <c r="I189" s="8"/>
    </row>
    <row r="190" spans="1:12">
      <c r="A190" s="52"/>
      <c r="B190" s="53" t="s">
        <v>279</v>
      </c>
      <c r="C190" s="59" t="s">
        <v>12</v>
      </c>
      <c r="D190" s="196" t="s">
        <v>282</v>
      </c>
      <c r="E190" s="56"/>
      <c r="F190" s="57"/>
      <c r="G190" s="57"/>
      <c r="H190" s="58"/>
      <c r="I190" s="8"/>
    </row>
    <row r="191" spans="1:12">
      <c r="A191" s="52">
        <f>A189+1</f>
        <v>92</v>
      </c>
      <c r="B191" s="53" t="s">
        <v>279</v>
      </c>
      <c r="C191" s="59" t="s">
        <v>67</v>
      </c>
      <c r="D191" s="196" t="s">
        <v>283</v>
      </c>
      <c r="E191" s="56" t="s">
        <v>69</v>
      </c>
      <c r="F191" s="12">
        <v>3098.08</v>
      </c>
      <c r="G191" s="12"/>
      <c r="H191" s="58">
        <f>G191*F191</f>
        <v>0</v>
      </c>
      <c r="I191" s="8"/>
    </row>
    <row r="192" spans="1:12">
      <c r="A192" s="52"/>
      <c r="B192" s="53" t="s">
        <v>279</v>
      </c>
      <c r="C192" s="59" t="s">
        <v>120</v>
      </c>
      <c r="D192" s="196" t="s">
        <v>284</v>
      </c>
      <c r="E192" s="56"/>
      <c r="F192" s="57"/>
      <c r="G192" s="57"/>
      <c r="H192" s="58"/>
      <c r="I192" s="8"/>
    </row>
    <row r="193" spans="1:12">
      <c r="A193" s="52">
        <f>A191+1</f>
        <v>93</v>
      </c>
      <c r="B193" s="53" t="s">
        <v>279</v>
      </c>
      <c r="C193" s="59" t="s">
        <v>122</v>
      </c>
      <c r="D193" s="196" t="s">
        <v>285</v>
      </c>
      <c r="E193" s="56" t="s">
        <v>69</v>
      </c>
      <c r="F193" s="12">
        <v>50</v>
      </c>
      <c r="G193" s="12"/>
      <c r="H193" s="58">
        <f>G193*F193</f>
        <v>0</v>
      </c>
      <c r="I193" s="8"/>
    </row>
    <row r="194" spans="1:12">
      <c r="A194" s="52">
        <f>A193+1</f>
        <v>94</v>
      </c>
      <c r="B194" s="53" t="s">
        <v>279</v>
      </c>
      <c r="C194" s="59" t="s">
        <v>286</v>
      </c>
      <c r="D194" s="196" t="s">
        <v>287</v>
      </c>
      <c r="E194" s="56" t="s">
        <v>69</v>
      </c>
      <c r="F194" s="12">
        <v>582.84</v>
      </c>
      <c r="G194" s="12"/>
      <c r="H194" s="58">
        <f>G194*F194</f>
        <v>0</v>
      </c>
      <c r="I194" s="8"/>
    </row>
    <row r="195" spans="1:12" ht="24">
      <c r="A195" s="52"/>
      <c r="B195" s="53" t="s">
        <v>279</v>
      </c>
      <c r="C195" s="59" t="s">
        <v>288</v>
      </c>
      <c r="D195" s="196" t="s">
        <v>289</v>
      </c>
      <c r="E195" s="56"/>
      <c r="F195" s="57"/>
      <c r="G195" s="57"/>
      <c r="H195" s="58"/>
      <c r="I195" s="8"/>
    </row>
    <row r="196" spans="1:12" ht="36">
      <c r="A196" s="52">
        <f>A194+1</f>
        <v>95</v>
      </c>
      <c r="B196" s="53" t="s">
        <v>279</v>
      </c>
      <c r="C196" s="59" t="s">
        <v>290</v>
      </c>
      <c r="D196" s="196" t="s">
        <v>291</v>
      </c>
      <c r="E196" s="56" t="s">
        <v>112</v>
      </c>
      <c r="F196" s="12">
        <v>2840.15</v>
      </c>
      <c r="G196" s="12"/>
      <c r="H196" s="58">
        <f>G196*F196</f>
        <v>0</v>
      </c>
      <c r="I196" s="8"/>
    </row>
    <row r="197" spans="1:12" ht="36">
      <c r="A197" s="52">
        <f>A196+1</f>
        <v>96</v>
      </c>
      <c r="B197" s="53" t="s">
        <v>279</v>
      </c>
      <c r="C197" s="59" t="s">
        <v>292</v>
      </c>
      <c r="D197" s="196" t="s">
        <v>293</v>
      </c>
      <c r="E197" s="56" t="s">
        <v>112</v>
      </c>
      <c r="F197" s="12">
        <v>291.22000000000003</v>
      </c>
      <c r="G197" s="12"/>
      <c r="H197" s="58">
        <f>G197*F197</f>
        <v>0</v>
      </c>
      <c r="I197" s="8"/>
    </row>
    <row r="198" spans="1:12">
      <c r="A198" s="52"/>
      <c r="B198" s="53" t="s">
        <v>279</v>
      </c>
      <c r="C198" s="59" t="s">
        <v>294</v>
      </c>
      <c r="D198" s="196" t="s">
        <v>295</v>
      </c>
      <c r="E198" s="56"/>
      <c r="F198" s="57"/>
      <c r="G198" s="57"/>
      <c r="H198" s="58"/>
      <c r="I198" s="8"/>
    </row>
    <row r="199" spans="1:12">
      <c r="A199" s="52">
        <f>A197+1</f>
        <v>97</v>
      </c>
      <c r="B199" s="53" t="s">
        <v>279</v>
      </c>
      <c r="C199" s="59" t="s">
        <v>296</v>
      </c>
      <c r="D199" s="196" t="s">
        <v>297</v>
      </c>
      <c r="E199" s="56" t="s">
        <v>234</v>
      </c>
      <c r="F199" s="12">
        <v>50</v>
      </c>
      <c r="G199" s="12"/>
      <c r="H199" s="58">
        <f>G199*F199</f>
        <v>0</v>
      </c>
      <c r="I199" s="8"/>
    </row>
    <row r="200" spans="1:12">
      <c r="A200" s="52">
        <f>A199+1</f>
        <v>98</v>
      </c>
      <c r="B200" s="53" t="s">
        <v>279</v>
      </c>
      <c r="C200" s="59" t="s">
        <v>298</v>
      </c>
      <c r="D200" s="196" t="s">
        <v>299</v>
      </c>
      <c r="E200" s="56" t="s">
        <v>234</v>
      </c>
      <c r="F200" s="12">
        <v>50</v>
      </c>
      <c r="G200" s="12"/>
      <c r="H200" s="58">
        <f>G200*F200</f>
        <v>0</v>
      </c>
      <c r="I200" s="8"/>
    </row>
    <row r="201" spans="1:12">
      <c r="A201" s="52">
        <f>A200+1</f>
        <v>99</v>
      </c>
      <c r="B201" s="53" t="s">
        <v>279</v>
      </c>
      <c r="C201" s="59" t="s">
        <v>300</v>
      </c>
      <c r="D201" s="196" t="s">
        <v>301</v>
      </c>
      <c r="E201" s="56" t="s">
        <v>234</v>
      </c>
      <c r="F201" s="12">
        <v>40</v>
      </c>
      <c r="G201" s="12"/>
      <c r="H201" s="58">
        <f>G201*F201</f>
        <v>0</v>
      </c>
      <c r="I201" s="8"/>
    </row>
    <row r="202" spans="1:12">
      <c r="A202" s="52"/>
      <c r="B202" s="53" t="s">
        <v>279</v>
      </c>
      <c r="C202" s="59" t="s">
        <v>302</v>
      </c>
      <c r="D202" s="196" t="s">
        <v>303</v>
      </c>
      <c r="E202" s="56"/>
      <c r="F202" s="57"/>
      <c r="G202" s="57"/>
      <c r="H202" s="58"/>
      <c r="I202" s="8"/>
    </row>
    <row r="203" spans="1:12">
      <c r="A203" s="52">
        <f>A201+1</f>
        <v>100</v>
      </c>
      <c r="B203" s="53" t="s">
        <v>279</v>
      </c>
      <c r="C203" s="59" t="s">
        <v>304</v>
      </c>
      <c r="D203" s="196" t="s">
        <v>305</v>
      </c>
      <c r="E203" s="56" t="s">
        <v>306</v>
      </c>
      <c r="F203" s="12">
        <v>200</v>
      </c>
      <c r="G203" s="12"/>
      <c r="H203" s="58">
        <f>G203*F203</f>
        <v>0</v>
      </c>
      <c r="I203" s="8"/>
    </row>
    <row r="204" spans="1:12" ht="24">
      <c r="A204" s="52">
        <f>A203+1</f>
        <v>101</v>
      </c>
      <c r="B204" s="53" t="s">
        <v>279</v>
      </c>
      <c r="C204" s="59" t="s">
        <v>307</v>
      </c>
      <c r="D204" s="196" t="s">
        <v>308</v>
      </c>
      <c r="E204" s="56" t="s">
        <v>306</v>
      </c>
      <c r="F204" s="12">
        <v>150</v>
      </c>
      <c r="G204" s="12"/>
      <c r="H204" s="58">
        <f>G204*F204</f>
        <v>0</v>
      </c>
      <c r="I204" s="8"/>
    </row>
    <row r="205" spans="1:12" s="2" customFormat="1">
      <c r="A205" s="52"/>
      <c r="B205" s="157"/>
      <c r="C205" s="200"/>
      <c r="D205" s="205" t="s">
        <v>278</v>
      </c>
      <c r="E205" s="206"/>
      <c r="F205" s="206"/>
      <c r="G205" s="206"/>
      <c r="H205" s="207">
        <f>SUM(H187:H204)</f>
        <v>0</v>
      </c>
      <c r="I205" s="8"/>
      <c r="J205" s="8"/>
      <c r="K205" s="8"/>
      <c r="L205" s="8"/>
    </row>
    <row r="206" spans="1:12" s="5" customFormat="1">
      <c r="A206" s="52"/>
      <c r="B206" s="53" t="s">
        <v>309</v>
      </c>
      <c r="C206" s="54"/>
      <c r="D206" s="196" t="s">
        <v>310</v>
      </c>
      <c r="E206" s="56"/>
      <c r="F206" s="57"/>
      <c r="G206" s="57"/>
      <c r="H206" s="58"/>
      <c r="I206" s="2"/>
      <c r="J206" s="2"/>
      <c r="K206" s="2"/>
      <c r="L206" s="2"/>
    </row>
    <row r="207" spans="1:12">
      <c r="A207" s="52"/>
      <c r="B207" s="53" t="s">
        <v>309</v>
      </c>
      <c r="C207" s="59" t="s">
        <v>50</v>
      </c>
      <c r="D207" s="196" t="s">
        <v>311</v>
      </c>
      <c r="E207" s="56"/>
      <c r="F207" s="57"/>
      <c r="G207" s="57"/>
      <c r="H207" s="58"/>
      <c r="I207" s="5"/>
      <c r="J207" s="5"/>
      <c r="K207" s="5"/>
      <c r="L207" s="5"/>
    </row>
    <row r="208" spans="1:12">
      <c r="A208" s="52">
        <f>A204+1</f>
        <v>102</v>
      </c>
      <c r="B208" s="53" t="s">
        <v>309</v>
      </c>
      <c r="C208" s="59" t="s">
        <v>312</v>
      </c>
      <c r="D208" s="196" t="s">
        <v>313</v>
      </c>
      <c r="E208" s="56" t="s">
        <v>69</v>
      </c>
      <c r="F208" s="12">
        <v>300</v>
      </c>
      <c r="G208" s="12"/>
      <c r="H208" s="58">
        <f>G208*F208</f>
        <v>0</v>
      </c>
      <c r="I208" s="8"/>
    </row>
    <row r="209" spans="1:12" s="2" customFormat="1">
      <c r="A209" s="52"/>
      <c r="B209" s="157"/>
      <c r="C209" s="200"/>
      <c r="D209" s="205" t="s">
        <v>314</v>
      </c>
      <c r="E209" s="206"/>
      <c r="F209" s="206"/>
      <c r="G209" s="206"/>
      <c r="H209" s="207">
        <f>SUM(H206:H208)</f>
        <v>0</v>
      </c>
      <c r="I209" s="8"/>
      <c r="J209" s="8"/>
      <c r="K209" s="8"/>
      <c r="L209" s="8"/>
    </row>
    <row r="210" spans="1:12" s="5" customFormat="1">
      <c r="A210" s="52"/>
      <c r="B210" s="53" t="s">
        <v>315</v>
      </c>
      <c r="C210" s="54"/>
      <c r="D210" s="196" t="s">
        <v>316</v>
      </c>
      <c r="E210" s="56"/>
      <c r="F210" s="57"/>
      <c r="G210" s="57"/>
      <c r="H210" s="58"/>
      <c r="I210" s="2"/>
      <c r="J210" s="2"/>
      <c r="K210" s="2"/>
      <c r="L210" s="2"/>
    </row>
    <row r="211" spans="1:12">
      <c r="A211" s="52"/>
      <c r="B211" s="53" t="s">
        <v>315</v>
      </c>
      <c r="C211" s="59" t="s">
        <v>7</v>
      </c>
      <c r="D211" s="196" t="s">
        <v>317</v>
      </c>
      <c r="E211" s="56"/>
      <c r="F211" s="57"/>
      <c r="G211" s="57"/>
      <c r="H211" s="58"/>
      <c r="I211" s="5"/>
      <c r="J211" s="5"/>
      <c r="K211" s="5"/>
      <c r="L211" s="5"/>
    </row>
    <row r="212" spans="1:12">
      <c r="A212" s="52">
        <f>A208+1</f>
        <v>103</v>
      </c>
      <c r="B212" s="53" t="s">
        <v>315</v>
      </c>
      <c r="C212" s="59" t="s">
        <v>178</v>
      </c>
      <c r="D212" s="196" t="s">
        <v>318</v>
      </c>
      <c r="E212" s="56" t="s">
        <v>79</v>
      </c>
      <c r="F212" s="12">
        <v>110</v>
      </c>
      <c r="G212" s="12"/>
      <c r="H212" s="58">
        <f>G212*F212</f>
        <v>0</v>
      </c>
      <c r="I212" s="8"/>
    </row>
    <row r="213" spans="1:12" s="2" customFormat="1">
      <c r="A213" s="52"/>
      <c r="B213" s="157"/>
      <c r="C213" s="200"/>
      <c r="D213" s="205" t="s">
        <v>319</v>
      </c>
      <c r="E213" s="206"/>
      <c r="F213" s="206"/>
      <c r="G213" s="206"/>
      <c r="H213" s="207">
        <f>SUM(H210:H212)</f>
        <v>0</v>
      </c>
      <c r="I213" s="8"/>
      <c r="J213" s="8"/>
      <c r="K213" s="8"/>
      <c r="L213" s="8"/>
    </row>
    <row r="214" spans="1:12" s="5" customFormat="1">
      <c r="A214" s="52"/>
      <c r="B214" s="53" t="s">
        <v>320</v>
      </c>
      <c r="C214" s="54"/>
      <c r="D214" s="196" t="s">
        <v>321</v>
      </c>
      <c r="E214" s="56"/>
      <c r="F214" s="57"/>
      <c r="G214" s="57"/>
      <c r="H214" s="58"/>
      <c r="I214" s="2"/>
      <c r="J214" s="2"/>
      <c r="K214" s="2"/>
      <c r="L214" s="2"/>
    </row>
    <row r="215" spans="1:12" s="5" customFormat="1">
      <c r="A215" s="52"/>
      <c r="B215" s="53" t="s">
        <v>322</v>
      </c>
      <c r="C215" s="54"/>
      <c r="D215" s="196" t="s">
        <v>323</v>
      </c>
      <c r="E215" s="56"/>
      <c r="F215" s="57"/>
      <c r="G215" s="57"/>
      <c r="H215" s="58"/>
    </row>
    <row r="216" spans="1:12">
      <c r="A216" s="52"/>
      <c r="B216" s="53" t="s">
        <v>322</v>
      </c>
      <c r="C216" s="59" t="s">
        <v>7</v>
      </c>
      <c r="D216" s="196" t="s">
        <v>324</v>
      </c>
      <c r="E216" s="56"/>
      <c r="F216" s="57"/>
      <c r="G216" s="57"/>
      <c r="H216" s="58"/>
      <c r="I216" s="5"/>
      <c r="J216" s="5"/>
      <c r="K216" s="5"/>
      <c r="L216" s="5"/>
    </row>
    <row r="217" spans="1:12" ht="24">
      <c r="A217" s="52">
        <f>A212+1</f>
        <v>104</v>
      </c>
      <c r="B217" s="53" t="s">
        <v>322</v>
      </c>
      <c r="C217" s="59" t="s">
        <v>58</v>
      </c>
      <c r="D217" s="196" t="s">
        <v>325</v>
      </c>
      <c r="E217" s="56" t="s">
        <v>69</v>
      </c>
      <c r="F217" s="12">
        <v>3101.57</v>
      </c>
      <c r="G217" s="12"/>
      <c r="H217" s="58">
        <f>G217*F217</f>
        <v>0</v>
      </c>
      <c r="I217" s="8"/>
    </row>
    <row r="218" spans="1:12" s="2" customFormat="1">
      <c r="A218" s="52"/>
      <c r="B218" s="157"/>
      <c r="C218" s="200"/>
      <c r="D218" s="205" t="s">
        <v>326</v>
      </c>
      <c r="E218" s="206"/>
      <c r="F218" s="206"/>
      <c r="G218" s="206"/>
      <c r="H218" s="207">
        <f>SUM(H215:H217)</f>
        <v>0</v>
      </c>
      <c r="I218" s="8"/>
      <c r="J218" s="8"/>
      <c r="K218" s="8"/>
      <c r="L218" s="8"/>
    </row>
    <row r="219" spans="1:12" s="5" customFormat="1">
      <c r="A219" s="52"/>
      <c r="B219" s="53" t="s">
        <v>327</v>
      </c>
      <c r="C219" s="54"/>
      <c r="D219" s="196" t="s">
        <v>328</v>
      </c>
      <c r="E219" s="56"/>
      <c r="F219" s="57"/>
      <c r="G219" s="57"/>
      <c r="H219" s="58"/>
      <c r="I219" s="2"/>
      <c r="J219" s="2"/>
      <c r="K219" s="2"/>
      <c r="L219" s="2"/>
    </row>
    <row r="220" spans="1:12">
      <c r="A220" s="52"/>
      <c r="B220" s="53" t="s">
        <v>327</v>
      </c>
      <c r="C220" s="59" t="s">
        <v>7</v>
      </c>
      <c r="D220" s="196" t="s">
        <v>329</v>
      </c>
      <c r="E220" s="56"/>
      <c r="F220" s="57"/>
      <c r="G220" s="57"/>
      <c r="H220" s="58"/>
      <c r="I220" s="5"/>
      <c r="J220" s="5"/>
      <c r="K220" s="5"/>
      <c r="L220" s="5"/>
    </row>
    <row r="221" spans="1:12">
      <c r="A221" s="52">
        <f>A217+1</f>
        <v>105</v>
      </c>
      <c r="B221" s="53" t="s">
        <v>327</v>
      </c>
      <c r="C221" s="59" t="s">
        <v>178</v>
      </c>
      <c r="D221" s="196" t="s">
        <v>330</v>
      </c>
      <c r="E221" s="56" t="s">
        <v>69</v>
      </c>
      <c r="F221" s="12">
        <v>5</v>
      </c>
      <c r="G221" s="12"/>
      <c r="H221" s="58">
        <f>G221*F221</f>
        <v>0</v>
      </c>
      <c r="I221" s="8"/>
    </row>
    <row r="222" spans="1:12">
      <c r="A222" s="52"/>
      <c r="B222" s="53" t="s">
        <v>327</v>
      </c>
      <c r="C222" s="59" t="s">
        <v>12</v>
      </c>
      <c r="D222" s="196" t="s">
        <v>331</v>
      </c>
      <c r="E222" s="56"/>
      <c r="F222" s="57"/>
      <c r="G222" s="57"/>
      <c r="H222" s="58"/>
      <c r="I222" s="8"/>
    </row>
    <row r="223" spans="1:12">
      <c r="A223" s="52">
        <f>A221+1</f>
        <v>106</v>
      </c>
      <c r="B223" s="53" t="s">
        <v>327</v>
      </c>
      <c r="C223" s="59" t="s">
        <v>67</v>
      </c>
      <c r="D223" s="196" t="s">
        <v>332</v>
      </c>
      <c r="E223" s="56" t="s">
        <v>69</v>
      </c>
      <c r="F223" s="12">
        <v>595.1</v>
      </c>
      <c r="G223" s="12"/>
      <c r="H223" s="58">
        <f>G223*F223</f>
        <v>0</v>
      </c>
      <c r="I223" s="8"/>
    </row>
    <row r="224" spans="1:12">
      <c r="A224" s="52">
        <f>A223+1</f>
        <v>107</v>
      </c>
      <c r="B224" s="53" t="s">
        <v>327</v>
      </c>
      <c r="C224" s="59" t="s">
        <v>34</v>
      </c>
      <c r="D224" s="196" t="s">
        <v>333</v>
      </c>
      <c r="E224" s="56" t="s">
        <v>69</v>
      </c>
      <c r="F224" s="12">
        <v>1548</v>
      </c>
      <c r="G224" s="12"/>
      <c r="H224" s="58">
        <f>G224*F224</f>
        <v>0</v>
      </c>
      <c r="I224" s="8"/>
    </row>
    <row r="225" spans="1:12">
      <c r="A225" s="52">
        <f>A224+1</f>
        <v>108</v>
      </c>
      <c r="B225" s="53" t="s">
        <v>327</v>
      </c>
      <c r="C225" s="59" t="s">
        <v>50</v>
      </c>
      <c r="D225" s="196" t="s">
        <v>334</v>
      </c>
      <c r="E225" s="56" t="s">
        <v>69</v>
      </c>
      <c r="F225" s="12">
        <v>2198.4</v>
      </c>
      <c r="G225" s="12"/>
      <c r="H225" s="58">
        <f>G225*F225</f>
        <v>0</v>
      </c>
      <c r="I225" s="8"/>
    </row>
    <row r="226" spans="1:12">
      <c r="A226" s="52">
        <f>A225+1</f>
        <v>109</v>
      </c>
      <c r="B226" s="53" t="s">
        <v>327</v>
      </c>
      <c r="C226" s="59" t="s">
        <v>134</v>
      </c>
      <c r="D226" s="196" t="s">
        <v>335</v>
      </c>
      <c r="E226" s="56" t="s">
        <v>69</v>
      </c>
      <c r="F226" s="12">
        <v>100</v>
      </c>
      <c r="G226" s="12"/>
      <c r="H226" s="58">
        <f>G226*F226</f>
        <v>0</v>
      </c>
      <c r="I226" s="8"/>
    </row>
    <row r="227" spans="1:12">
      <c r="A227" s="52">
        <f>A226+1</f>
        <v>110</v>
      </c>
      <c r="B227" s="53" t="s">
        <v>327</v>
      </c>
      <c r="C227" s="59" t="s">
        <v>138</v>
      </c>
      <c r="D227" s="196" t="s">
        <v>336</v>
      </c>
      <c r="E227" s="56" t="s">
        <v>69</v>
      </c>
      <c r="F227" s="12">
        <v>2617.06</v>
      </c>
      <c r="G227" s="12"/>
      <c r="H227" s="58">
        <f>G227*F227</f>
        <v>0</v>
      </c>
      <c r="I227" s="8"/>
    </row>
    <row r="228" spans="1:12" s="2" customFormat="1">
      <c r="A228" s="52"/>
      <c r="B228" s="157"/>
      <c r="C228" s="200"/>
      <c r="D228" s="205" t="s">
        <v>337</v>
      </c>
      <c r="E228" s="206"/>
      <c r="F228" s="206"/>
      <c r="G228" s="206"/>
      <c r="H228" s="207">
        <f>SUM(H219:H227)</f>
        <v>0</v>
      </c>
      <c r="I228" s="8"/>
      <c r="J228" s="8"/>
      <c r="K228" s="8"/>
      <c r="L228" s="8"/>
    </row>
    <row r="229" spans="1:12" s="5" customFormat="1">
      <c r="A229" s="52"/>
      <c r="B229" s="53" t="s">
        <v>338</v>
      </c>
      <c r="C229" s="54"/>
      <c r="D229" s="196" t="s">
        <v>339</v>
      </c>
      <c r="E229" s="56"/>
      <c r="F229" s="57"/>
      <c r="G229" s="57"/>
      <c r="H229" s="58"/>
      <c r="I229" s="2"/>
      <c r="J229" s="2"/>
      <c r="K229" s="2"/>
      <c r="L229" s="2"/>
    </row>
    <row r="230" spans="1:12">
      <c r="A230" s="52">
        <f>A227+1</f>
        <v>111</v>
      </c>
      <c r="B230" s="53" t="s">
        <v>338</v>
      </c>
      <c r="C230" s="59" t="s">
        <v>7</v>
      </c>
      <c r="D230" s="196" t="s">
        <v>340</v>
      </c>
      <c r="E230" s="56" t="s">
        <v>69</v>
      </c>
      <c r="F230" s="12">
        <v>332.8</v>
      </c>
      <c r="G230" s="12"/>
      <c r="H230" s="58">
        <f>G230*F230</f>
        <v>0</v>
      </c>
      <c r="I230" s="5"/>
      <c r="J230" s="5"/>
      <c r="K230" s="5"/>
      <c r="L230" s="5"/>
    </row>
    <row r="231" spans="1:12">
      <c r="A231" s="52">
        <f>A230+1</f>
        <v>112</v>
      </c>
      <c r="B231" s="53" t="s">
        <v>338</v>
      </c>
      <c r="C231" s="59" t="s">
        <v>10</v>
      </c>
      <c r="D231" s="196" t="s">
        <v>341</v>
      </c>
      <c r="E231" s="56" t="s">
        <v>69</v>
      </c>
      <c r="F231" s="12">
        <v>332.8</v>
      </c>
      <c r="G231" s="12"/>
      <c r="H231" s="58">
        <f>G231*F231</f>
        <v>0</v>
      </c>
      <c r="I231" s="8"/>
    </row>
    <row r="232" spans="1:12">
      <c r="A232" s="52">
        <f>A231+1</f>
        <v>113</v>
      </c>
      <c r="B232" s="53" t="s">
        <v>338</v>
      </c>
      <c r="C232" s="59" t="s">
        <v>12</v>
      </c>
      <c r="D232" s="196" t="s">
        <v>342</v>
      </c>
      <c r="E232" s="56" t="s">
        <v>69</v>
      </c>
      <c r="F232" s="12">
        <v>89.2</v>
      </c>
      <c r="G232" s="12"/>
      <c r="H232" s="58">
        <f>G232*F232</f>
        <v>0</v>
      </c>
      <c r="I232" s="8"/>
    </row>
    <row r="233" spans="1:12">
      <c r="A233" s="52">
        <f>A232+1</f>
        <v>114</v>
      </c>
      <c r="B233" s="53" t="s">
        <v>338</v>
      </c>
      <c r="C233" s="59" t="s">
        <v>50</v>
      </c>
      <c r="D233" s="196" t="s">
        <v>343</v>
      </c>
      <c r="E233" s="56" t="s">
        <v>69</v>
      </c>
      <c r="F233" s="12">
        <v>1141</v>
      </c>
      <c r="G233" s="12"/>
      <c r="H233" s="58">
        <f>G233*F233</f>
        <v>0</v>
      </c>
      <c r="I233" s="8"/>
    </row>
    <row r="234" spans="1:12">
      <c r="A234" s="52">
        <f>A233+1</f>
        <v>115</v>
      </c>
      <c r="B234" s="53" t="s">
        <v>338</v>
      </c>
      <c r="C234" s="59" t="s">
        <v>116</v>
      </c>
      <c r="D234" s="196" t="s">
        <v>344</v>
      </c>
      <c r="E234" s="56" t="s">
        <v>69</v>
      </c>
      <c r="F234" s="12">
        <v>1711.5</v>
      </c>
      <c r="G234" s="12"/>
      <c r="H234" s="58">
        <f>G234*F234</f>
        <v>0</v>
      </c>
      <c r="I234" s="8"/>
    </row>
    <row r="235" spans="1:12" ht="24">
      <c r="A235" s="52">
        <f>A234+1</f>
        <v>116</v>
      </c>
      <c r="B235" s="53" t="s">
        <v>338</v>
      </c>
      <c r="C235" s="59" t="s">
        <v>125</v>
      </c>
      <c r="D235" s="196" t="s">
        <v>345</v>
      </c>
      <c r="E235" s="56" t="s">
        <v>112</v>
      </c>
      <c r="F235" s="12">
        <v>1141</v>
      </c>
      <c r="G235" s="12"/>
      <c r="H235" s="58">
        <f>G235*F235</f>
        <v>0</v>
      </c>
      <c r="I235" s="8"/>
    </row>
    <row r="236" spans="1:12" s="2" customFormat="1">
      <c r="A236" s="52"/>
      <c r="B236" s="157"/>
      <c r="C236" s="200"/>
      <c r="D236" s="205" t="s">
        <v>346</v>
      </c>
      <c r="E236" s="206"/>
      <c r="F236" s="206"/>
      <c r="G236" s="206"/>
      <c r="H236" s="207">
        <f>SUM(H229:H235)</f>
        <v>0</v>
      </c>
      <c r="I236" s="8"/>
      <c r="J236" s="8"/>
      <c r="K236" s="8"/>
      <c r="L236" s="8"/>
    </row>
    <row r="237" spans="1:12" s="5" customFormat="1">
      <c r="A237" s="52"/>
      <c r="B237" s="53" t="s">
        <v>347</v>
      </c>
      <c r="C237" s="54"/>
      <c r="D237" s="196" t="s">
        <v>348</v>
      </c>
      <c r="E237" s="56"/>
      <c r="F237" s="57"/>
      <c r="G237" s="57"/>
      <c r="H237" s="58"/>
      <c r="I237" s="2"/>
      <c r="J237" s="2"/>
      <c r="K237" s="2"/>
      <c r="L237" s="2"/>
    </row>
    <row r="238" spans="1:12">
      <c r="A238" s="52"/>
      <c r="B238" s="53" t="s">
        <v>347</v>
      </c>
      <c r="C238" s="59" t="s">
        <v>7</v>
      </c>
      <c r="D238" s="196" t="s">
        <v>349</v>
      </c>
      <c r="E238" s="56"/>
      <c r="F238" s="57"/>
      <c r="G238" s="57"/>
      <c r="H238" s="58"/>
      <c r="I238" s="5"/>
      <c r="J238" s="5"/>
      <c r="K238" s="5"/>
      <c r="L238" s="5"/>
    </row>
    <row r="239" spans="1:12">
      <c r="A239" s="52">
        <f>A235+1</f>
        <v>117</v>
      </c>
      <c r="B239" s="53" t="s">
        <v>347</v>
      </c>
      <c r="C239" s="59" t="s">
        <v>178</v>
      </c>
      <c r="D239" s="196" t="s">
        <v>350</v>
      </c>
      <c r="E239" s="56" t="s">
        <v>69</v>
      </c>
      <c r="F239" s="12">
        <v>453.48</v>
      </c>
      <c r="G239" s="12"/>
      <c r="H239" s="58">
        <f>G239*F239</f>
        <v>0</v>
      </c>
      <c r="I239" s="8"/>
    </row>
    <row r="240" spans="1:12">
      <c r="A240" s="52"/>
      <c r="B240" s="53" t="s">
        <v>347</v>
      </c>
      <c r="C240" s="59" t="s">
        <v>10</v>
      </c>
      <c r="D240" s="196" t="s">
        <v>351</v>
      </c>
      <c r="E240" s="56"/>
      <c r="F240" s="57"/>
      <c r="G240" s="57"/>
      <c r="H240" s="58"/>
      <c r="I240" s="8"/>
    </row>
    <row r="241" spans="1:12">
      <c r="A241" s="52">
        <f>A239+1</f>
        <v>118</v>
      </c>
      <c r="B241" s="53" t="s">
        <v>347</v>
      </c>
      <c r="C241" s="59" t="s">
        <v>61</v>
      </c>
      <c r="D241" s="196" t="s">
        <v>352</v>
      </c>
      <c r="E241" s="56" t="s">
        <v>69</v>
      </c>
      <c r="F241" s="12">
        <v>1156.8</v>
      </c>
      <c r="G241" s="12"/>
      <c r="H241" s="58">
        <f>G241*F241</f>
        <v>0</v>
      </c>
      <c r="I241" s="8"/>
    </row>
    <row r="242" spans="1:12" ht="24">
      <c r="A242" s="52">
        <f>A241+1</f>
        <v>119</v>
      </c>
      <c r="B242" s="53" t="s">
        <v>347</v>
      </c>
      <c r="C242" s="59" t="s">
        <v>353</v>
      </c>
      <c r="D242" s="196" t="s">
        <v>354</v>
      </c>
      <c r="E242" s="56" t="s">
        <v>112</v>
      </c>
      <c r="F242" s="12">
        <v>148</v>
      </c>
      <c r="G242" s="12"/>
      <c r="H242" s="58">
        <f>G242*F242</f>
        <v>0</v>
      </c>
      <c r="I242" s="8"/>
    </row>
    <row r="243" spans="1:12" s="2" customFormat="1">
      <c r="A243" s="52"/>
      <c r="B243" s="157"/>
      <c r="C243" s="200"/>
      <c r="D243" s="205" t="s">
        <v>355</v>
      </c>
      <c r="E243" s="206"/>
      <c r="F243" s="206"/>
      <c r="G243" s="206"/>
      <c r="H243" s="207">
        <f>SUM(H237:H242)</f>
        <v>0</v>
      </c>
      <c r="I243" s="8"/>
      <c r="J243" s="8"/>
      <c r="K243" s="8"/>
      <c r="L243" s="8"/>
    </row>
    <row r="244" spans="1:12" s="5" customFormat="1">
      <c r="A244" s="52"/>
      <c r="B244" s="53" t="s">
        <v>356</v>
      </c>
      <c r="C244" s="54"/>
      <c r="D244" s="196" t="s">
        <v>357</v>
      </c>
      <c r="E244" s="56"/>
      <c r="F244" s="57"/>
      <c r="G244" s="57"/>
      <c r="H244" s="58"/>
      <c r="I244" s="2"/>
      <c r="J244" s="2"/>
      <c r="K244" s="2"/>
      <c r="L244" s="2"/>
    </row>
    <row r="245" spans="1:12" s="5" customFormat="1">
      <c r="A245" s="52"/>
      <c r="B245" s="53" t="s">
        <v>358</v>
      </c>
      <c r="C245" s="54"/>
      <c r="D245" s="196" t="s">
        <v>359</v>
      </c>
      <c r="E245" s="56"/>
      <c r="F245" s="57"/>
      <c r="G245" s="57"/>
      <c r="H245" s="58"/>
    </row>
    <row r="246" spans="1:12">
      <c r="A246" s="52"/>
      <c r="B246" s="53" t="s">
        <v>358</v>
      </c>
      <c r="C246" s="59" t="s">
        <v>7</v>
      </c>
      <c r="D246" s="196" t="s">
        <v>360</v>
      </c>
      <c r="E246" s="56"/>
      <c r="F246" s="57"/>
      <c r="G246" s="57"/>
      <c r="H246" s="58"/>
      <c r="I246" s="5"/>
      <c r="J246" s="5"/>
      <c r="K246" s="5"/>
      <c r="L246" s="5"/>
    </row>
    <row r="247" spans="1:12" ht="24">
      <c r="A247" s="52">
        <f>A242+1</f>
        <v>120</v>
      </c>
      <c r="B247" s="53" t="s">
        <v>358</v>
      </c>
      <c r="C247" s="59" t="s">
        <v>58</v>
      </c>
      <c r="D247" s="196" t="s">
        <v>361</v>
      </c>
      <c r="E247" s="56" t="s">
        <v>69</v>
      </c>
      <c r="F247" s="12">
        <v>28.08</v>
      </c>
      <c r="G247" s="12"/>
      <c r="H247" s="58">
        <f>G247*F247</f>
        <v>0</v>
      </c>
      <c r="I247" s="8"/>
    </row>
    <row r="248" spans="1:12">
      <c r="A248" s="52"/>
      <c r="B248" s="53" t="s">
        <v>358</v>
      </c>
      <c r="C248" s="59" t="s">
        <v>10</v>
      </c>
      <c r="D248" s="196" t="s">
        <v>360</v>
      </c>
      <c r="E248" s="56"/>
      <c r="F248" s="57"/>
      <c r="G248" s="57"/>
      <c r="H248" s="58"/>
      <c r="I248" s="8"/>
    </row>
    <row r="249" spans="1:12">
      <c r="A249" s="52">
        <f>A247+1</f>
        <v>121</v>
      </c>
      <c r="B249" s="53" t="s">
        <v>358</v>
      </c>
      <c r="C249" s="59" t="s">
        <v>191</v>
      </c>
      <c r="D249" s="196" t="s">
        <v>362</v>
      </c>
      <c r="E249" s="56" t="s">
        <v>69</v>
      </c>
      <c r="F249" s="12">
        <v>459.03</v>
      </c>
      <c r="G249" s="12"/>
      <c r="H249" s="58">
        <f>G249*F249</f>
        <v>0</v>
      </c>
      <c r="I249" s="8"/>
    </row>
    <row r="250" spans="1:12" s="2" customFormat="1">
      <c r="A250" s="52"/>
      <c r="B250" s="157"/>
      <c r="C250" s="200"/>
      <c r="D250" s="208" t="s">
        <v>363</v>
      </c>
      <c r="E250" s="206"/>
      <c r="F250" s="206"/>
      <c r="G250" s="206"/>
      <c r="H250" s="207">
        <f>SUM(H245:H249)</f>
        <v>0</v>
      </c>
      <c r="I250" s="8"/>
      <c r="J250" s="8"/>
      <c r="K250" s="8"/>
      <c r="L250" s="8"/>
    </row>
    <row r="251" spans="1:12" s="5" customFormat="1">
      <c r="A251" s="52"/>
      <c r="B251" s="53" t="s">
        <v>364</v>
      </c>
      <c r="C251" s="54"/>
      <c r="D251" s="196" t="s">
        <v>365</v>
      </c>
      <c r="E251" s="56"/>
      <c r="F251" s="57"/>
      <c r="G251" s="57"/>
      <c r="H251" s="58"/>
      <c r="I251" s="2"/>
      <c r="J251" s="2"/>
      <c r="K251" s="2"/>
      <c r="L251" s="2"/>
    </row>
    <row r="252" spans="1:12">
      <c r="A252" s="52"/>
      <c r="B252" s="53" t="s">
        <v>364</v>
      </c>
      <c r="C252" s="59" t="s">
        <v>7</v>
      </c>
      <c r="D252" s="196" t="s">
        <v>366</v>
      </c>
      <c r="E252" s="56"/>
      <c r="F252" s="57"/>
      <c r="G252" s="57"/>
      <c r="H252" s="58"/>
      <c r="I252" s="5"/>
      <c r="J252" s="5"/>
      <c r="K252" s="5"/>
      <c r="L252" s="5"/>
    </row>
    <row r="253" spans="1:12">
      <c r="A253" s="52">
        <f>A249+1</f>
        <v>122</v>
      </c>
      <c r="B253" s="53" t="s">
        <v>364</v>
      </c>
      <c r="C253" s="59" t="s">
        <v>88</v>
      </c>
      <c r="D253" s="196" t="s">
        <v>367</v>
      </c>
      <c r="E253" s="56" t="s">
        <v>69</v>
      </c>
      <c r="F253" s="12">
        <v>100</v>
      </c>
      <c r="G253" s="12"/>
      <c r="H253" s="58">
        <f>G253*F253</f>
        <v>0</v>
      </c>
      <c r="I253" s="8"/>
    </row>
    <row r="254" spans="1:12" s="2" customFormat="1">
      <c r="A254" s="52"/>
      <c r="B254" s="157"/>
      <c r="C254" s="200"/>
      <c r="D254" s="205" t="s">
        <v>368</v>
      </c>
      <c r="E254" s="206"/>
      <c r="F254" s="206"/>
      <c r="G254" s="206"/>
      <c r="H254" s="207">
        <f>SUM(H251:H253)</f>
        <v>0</v>
      </c>
      <c r="I254" s="8"/>
      <c r="J254" s="8"/>
      <c r="K254" s="8"/>
      <c r="L254" s="8"/>
    </row>
    <row r="255" spans="1:12" s="5" customFormat="1">
      <c r="A255" s="52"/>
      <c r="B255" s="53" t="s">
        <v>369</v>
      </c>
      <c r="C255" s="54"/>
      <c r="D255" s="196" t="s">
        <v>370</v>
      </c>
      <c r="E255" s="56"/>
      <c r="F255" s="57"/>
      <c r="G255" s="57"/>
      <c r="H255" s="58"/>
      <c r="I255" s="2"/>
      <c r="J255" s="2"/>
      <c r="K255" s="2"/>
      <c r="L255" s="2"/>
    </row>
    <row r="256" spans="1:12">
      <c r="A256" s="52"/>
      <c r="B256" s="53" t="s">
        <v>369</v>
      </c>
      <c r="C256" s="59" t="s">
        <v>10</v>
      </c>
      <c r="D256" s="196" t="s">
        <v>371</v>
      </c>
      <c r="E256" s="56"/>
      <c r="F256" s="57"/>
      <c r="G256" s="57"/>
      <c r="H256" s="58"/>
      <c r="I256" s="5"/>
      <c r="J256" s="5"/>
      <c r="K256" s="5"/>
      <c r="L256" s="5"/>
    </row>
    <row r="257" spans="1:12" ht="24">
      <c r="A257" s="52">
        <f>A253+1</f>
        <v>123</v>
      </c>
      <c r="B257" s="53" t="s">
        <v>369</v>
      </c>
      <c r="C257" s="59" t="s">
        <v>61</v>
      </c>
      <c r="D257" s="196" t="s">
        <v>372</v>
      </c>
      <c r="E257" s="56" t="s">
        <v>69</v>
      </c>
      <c r="F257" s="12">
        <v>2932.57</v>
      </c>
      <c r="G257" s="12"/>
      <c r="H257" s="58">
        <f>G257*F257</f>
        <v>0</v>
      </c>
      <c r="I257" s="8"/>
    </row>
    <row r="258" spans="1:12" s="2" customFormat="1">
      <c r="A258" s="52"/>
      <c r="B258" s="157"/>
      <c r="C258" s="200"/>
      <c r="D258" s="205" t="s">
        <v>373</v>
      </c>
      <c r="E258" s="206"/>
      <c r="F258" s="206"/>
      <c r="G258" s="206"/>
      <c r="H258" s="207">
        <f>SUM(H255:H257)</f>
        <v>0</v>
      </c>
      <c r="I258" s="8"/>
      <c r="J258" s="8"/>
      <c r="K258" s="8"/>
      <c r="L258" s="8"/>
    </row>
    <row r="259" spans="1:12" s="5" customFormat="1">
      <c r="A259" s="52"/>
      <c r="B259" s="53" t="s">
        <v>374</v>
      </c>
      <c r="C259" s="54"/>
      <c r="D259" s="196" t="s">
        <v>375</v>
      </c>
      <c r="E259" s="56"/>
      <c r="F259" s="57"/>
      <c r="G259" s="57"/>
      <c r="H259" s="58"/>
      <c r="I259" s="2"/>
      <c r="J259" s="2"/>
      <c r="K259" s="2"/>
      <c r="L259" s="2"/>
    </row>
    <row r="260" spans="1:12">
      <c r="A260" s="52"/>
      <c r="B260" s="53" t="s">
        <v>374</v>
      </c>
      <c r="C260" s="59" t="s">
        <v>7</v>
      </c>
      <c r="D260" s="196" t="s">
        <v>376</v>
      </c>
      <c r="E260" s="56"/>
      <c r="F260" s="57"/>
      <c r="G260" s="57"/>
      <c r="H260" s="58"/>
      <c r="I260" s="5"/>
      <c r="J260" s="5"/>
      <c r="K260" s="5"/>
      <c r="L260" s="5"/>
    </row>
    <row r="261" spans="1:12">
      <c r="A261" s="52">
        <f>A257+1</f>
        <v>124</v>
      </c>
      <c r="B261" s="53" t="s">
        <v>374</v>
      </c>
      <c r="C261" s="59" t="s">
        <v>232</v>
      </c>
      <c r="D261" s="196" t="s">
        <v>377</v>
      </c>
      <c r="E261" s="56" t="s">
        <v>69</v>
      </c>
      <c r="F261" s="12">
        <v>1449.48</v>
      </c>
      <c r="G261" s="12"/>
      <c r="H261" s="58">
        <f>G261*F261</f>
        <v>0</v>
      </c>
      <c r="I261" s="8"/>
    </row>
    <row r="262" spans="1:12">
      <c r="A262" s="52">
        <f>A261+1</f>
        <v>125</v>
      </c>
      <c r="B262" s="53" t="s">
        <v>374</v>
      </c>
      <c r="C262" s="59" t="s">
        <v>154</v>
      </c>
      <c r="D262" s="196" t="s">
        <v>378</v>
      </c>
      <c r="E262" s="56" t="s">
        <v>69</v>
      </c>
      <c r="F262" s="12">
        <v>1746.32</v>
      </c>
      <c r="G262" s="12"/>
      <c r="H262" s="58">
        <f>G262*F262</f>
        <v>0</v>
      </c>
      <c r="I262" s="8"/>
    </row>
    <row r="263" spans="1:12" s="2" customFormat="1">
      <c r="A263" s="52"/>
      <c r="B263" s="157"/>
      <c r="C263" s="200"/>
      <c r="D263" s="205" t="s">
        <v>379</v>
      </c>
      <c r="E263" s="206"/>
      <c r="F263" s="206"/>
      <c r="G263" s="206"/>
      <c r="H263" s="207">
        <f>SUM(H259:H262)</f>
        <v>0</v>
      </c>
      <c r="I263" s="8"/>
      <c r="J263" s="8"/>
      <c r="K263" s="8"/>
      <c r="L263" s="8"/>
    </row>
    <row r="264" spans="1:12" s="5" customFormat="1">
      <c r="A264" s="52"/>
      <c r="B264" s="53" t="s">
        <v>380</v>
      </c>
      <c r="C264" s="54"/>
      <c r="D264" s="196" t="s">
        <v>381</v>
      </c>
      <c r="E264" s="56"/>
      <c r="F264" s="57"/>
      <c r="G264" s="57"/>
      <c r="H264" s="58"/>
      <c r="I264" s="2"/>
      <c r="J264" s="2"/>
      <c r="K264" s="2"/>
      <c r="L264" s="2"/>
    </row>
    <row r="265" spans="1:12">
      <c r="A265" s="52"/>
      <c r="B265" s="53" t="s">
        <v>380</v>
      </c>
      <c r="C265" s="59" t="s">
        <v>7</v>
      </c>
      <c r="D265" s="196" t="s">
        <v>382</v>
      </c>
      <c r="E265" s="56"/>
      <c r="F265" s="57"/>
      <c r="G265" s="57"/>
      <c r="H265" s="58"/>
      <c r="I265" s="5"/>
      <c r="J265" s="5"/>
      <c r="K265" s="5"/>
      <c r="L265" s="5"/>
    </row>
    <row r="266" spans="1:12">
      <c r="A266" s="52">
        <f>A262+1</f>
        <v>126</v>
      </c>
      <c r="B266" s="53" t="s">
        <v>380</v>
      </c>
      <c r="C266" s="59" t="s">
        <v>178</v>
      </c>
      <c r="D266" s="196" t="s">
        <v>383</v>
      </c>
      <c r="E266" s="56" t="s">
        <v>124</v>
      </c>
      <c r="F266" s="12">
        <v>25.94</v>
      </c>
      <c r="G266" s="12"/>
      <c r="H266" s="58">
        <f>G266*F266</f>
        <v>0</v>
      </c>
      <c r="I266" s="8"/>
    </row>
    <row r="267" spans="1:12" s="2" customFormat="1">
      <c r="A267" s="52"/>
      <c r="B267" s="157"/>
      <c r="C267" s="200"/>
      <c r="D267" s="205" t="s">
        <v>384</v>
      </c>
      <c r="E267" s="206"/>
      <c r="F267" s="206"/>
      <c r="G267" s="206"/>
      <c r="H267" s="207">
        <f>SUM(H264:H266)</f>
        <v>0</v>
      </c>
      <c r="I267" s="8"/>
      <c r="J267" s="8"/>
      <c r="K267" s="8"/>
      <c r="L267" s="8"/>
    </row>
    <row r="268" spans="1:12" s="5" customFormat="1">
      <c r="A268" s="52"/>
      <c r="B268" s="53" t="s">
        <v>385</v>
      </c>
      <c r="C268" s="54"/>
      <c r="D268" s="196" t="s">
        <v>386</v>
      </c>
      <c r="E268" s="56"/>
      <c r="F268" s="57"/>
      <c r="G268" s="57"/>
      <c r="H268" s="58"/>
      <c r="I268" s="2"/>
      <c r="J268" s="2"/>
      <c r="K268" s="2"/>
      <c r="L268" s="2"/>
    </row>
    <row r="269" spans="1:12">
      <c r="A269" s="52"/>
      <c r="B269" s="53" t="s">
        <v>385</v>
      </c>
      <c r="C269" s="59" t="s">
        <v>12</v>
      </c>
      <c r="D269" s="196" t="s">
        <v>387</v>
      </c>
      <c r="E269" s="56"/>
      <c r="F269" s="57"/>
      <c r="G269" s="57"/>
      <c r="H269" s="58"/>
      <c r="I269" s="5"/>
      <c r="J269" s="5"/>
      <c r="K269" s="5"/>
      <c r="L269" s="5"/>
    </row>
    <row r="270" spans="1:12">
      <c r="A270" s="52">
        <f>A266+1</f>
        <v>127</v>
      </c>
      <c r="B270" s="53" t="s">
        <v>385</v>
      </c>
      <c r="C270" s="59" t="s">
        <v>34</v>
      </c>
      <c r="D270" s="196" t="s">
        <v>388</v>
      </c>
      <c r="E270" s="56" t="s">
        <v>124</v>
      </c>
      <c r="F270" s="12">
        <v>34.5</v>
      </c>
      <c r="G270" s="12"/>
      <c r="H270" s="58">
        <f>G270*F270</f>
        <v>0</v>
      </c>
      <c r="I270" s="8"/>
    </row>
    <row r="271" spans="1:12">
      <c r="A271" s="52"/>
      <c r="B271" s="53" t="s">
        <v>385</v>
      </c>
      <c r="C271" s="59" t="s">
        <v>14</v>
      </c>
      <c r="D271" s="196" t="s">
        <v>389</v>
      </c>
      <c r="E271" s="56"/>
      <c r="F271" s="57"/>
      <c r="G271" s="57"/>
      <c r="H271" s="58"/>
      <c r="I271" s="8"/>
    </row>
    <row r="272" spans="1:12">
      <c r="A272" s="52">
        <f>A270+1</f>
        <v>128</v>
      </c>
      <c r="B272" s="53" t="s">
        <v>385</v>
      </c>
      <c r="C272" s="59" t="s">
        <v>390</v>
      </c>
      <c r="D272" s="196" t="s">
        <v>391</v>
      </c>
      <c r="E272" s="56" t="s">
        <v>124</v>
      </c>
      <c r="F272" s="12">
        <v>35.1</v>
      </c>
      <c r="G272" s="12"/>
      <c r="H272" s="58">
        <f>G272*F272</f>
        <v>0</v>
      </c>
      <c r="I272" s="8"/>
    </row>
    <row r="273" spans="1:12" s="2" customFormat="1">
      <c r="A273" s="52"/>
      <c r="B273" s="157"/>
      <c r="C273" s="200"/>
      <c r="D273" s="205" t="s">
        <v>392</v>
      </c>
      <c r="E273" s="206"/>
      <c r="F273" s="206"/>
      <c r="G273" s="206"/>
      <c r="H273" s="207">
        <f>SUM(H268:H272)</f>
        <v>0</v>
      </c>
      <c r="I273" s="8"/>
      <c r="J273" s="8"/>
      <c r="K273" s="8"/>
      <c r="L273" s="8"/>
    </row>
    <row r="274" spans="1:12" s="5" customFormat="1">
      <c r="A274" s="52"/>
      <c r="B274" s="53" t="s">
        <v>393</v>
      </c>
      <c r="C274" s="54"/>
      <c r="D274" s="196" t="s">
        <v>394</v>
      </c>
      <c r="E274" s="56"/>
      <c r="F274" s="57"/>
      <c r="G274" s="57"/>
      <c r="H274" s="58"/>
      <c r="I274" s="2"/>
      <c r="J274" s="2"/>
      <c r="K274" s="2"/>
      <c r="L274" s="2"/>
    </row>
    <row r="275" spans="1:12">
      <c r="A275" s="52"/>
      <c r="B275" s="53" t="s">
        <v>393</v>
      </c>
      <c r="C275" s="59" t="s">
        <v>7</v>
      </c>
      <c r="D275" s="196" t="s">
        <v>395</v>
      </c>
      <c r="E275" s="56"/>
      <c r="F275" s="57"/>
      <c r="G275" s="57"/>
      <c r="H275" s="58"/>
      <c r="I275" s="5"/>
      <c r="J275" s="5"/>
      <c r="K275" s="5"/>
      <c r="L275" s="5"/>
    </row>
    <row r="276" spans="1:12">
      <c r="A276" s="52">
        <f>A272+1</f>
        <v>129</v>
      </c>
      <c r="B276" s="53" t="s">
        <v>393</v>
      </c>
      <c r="C276" s="59" t="s">
        <v>178</v>
      </c>
      <c r="D276" s="196" t="s">
        <v>396</v>
      </c>
      <c r="E276" s="56" t="s">
        <v>124</v>
      </c>
      <c r="F276" s="12">
        <v>256.5</v>
      </c>
      <c r="G276" s="12"/>
      <c r="H276" s="58">
        <f>G276*F276</f>
        <v>0</v>
      </c>
      <c r="I276" s="8"/>
    </row>
    <row r="277" spans="1:12" s="2" customFormat="1">
      <c r="A277" s="52"/>
      <c r="B277" s="157"/>
      <c r="C277" s="200"/>
      <c r="D277" s="205" t="s">
        <v>397</v>
      </c>
      <c r="E277" s="206"/>
      <c r="F277" s="206"/>
      <c r="G277" s="206"/>
      <c r="H277" s="207">
        <f>SUM(H274:H276)</f>
        <v>0</v>
      </c>
      <c r="I277" s="8"/>
      <c r="J277" s="8"/>
      <c r="K277" s="8"/>
      <c r="L277" s="8"/>
    </row>
    <row r="278" spans="1:12" s="5" customFormat="1">
      <c r="A278" s="52"/>
      <c r="B278" s="53" t="s">
        <v>398</v>
      </c>
      <c r="C278" s="54"/>
      <c r="D278" s="196" t="s">
        <v>399</v>
      </c>
      <c r="E278" s="56"/>
      <c r="F278" s="57"/>
      <c r="G278" s="57"/>
      <c r="H278" s="58"/>
      <c r="I278" s="2"/>
      <c r="J278" s="2"/>
      <c r="K278" s="2"/>
      <c r="L278" s="2"/>
    </row>
    <row r="279" spans="1:12" s="5" customFormat="1">
      <c r="A279" s="52"/>
      <c r="B279" s="53" t="s">
        <v>400</v>
      </c>
      <c r="C279" s="54"/>
      <c r="D279" s="196" t="s">
        <v>401</v>
      </c>
      <c r="E279" s="56"/>
      <c r="F279" s="57"/>
      <c r="G279" s="57"/>
      <c r="H279" s="58"/>
    </row>
    <row r="280" spans="1:12">
      <c r="A280" s="52"/>
      <c r="B280" s="53" t="s">
        <v>400</v>
      </c>
      <c r="C280" s="59" t="s">
        <v>50</v>
      </c>
      <c r="D280" s="196" t="s">
        <v>402</v>
      </c>
      <c r="E280" s="56"/>
      <c r="F280" s="57"/>
      <c r="G280" s="57"/>
      <c r="H280" s="58"/>
      <c r="I280" s="5"/>
      <c r="J280" s="5"/>
      <c r="K280" s="5"/>
      <c r="L280" s="5"/>
    </row>
    <row r="281" spans="1:12">
      <c r="A281" s="52">
        <f>A276+1</f>
        <v>130</v>
      </c>
      <c r="B281" s="53" t="s">
        <v>400</v>
      </c>
      <c r="C281" s="59" t="s">
        <v>52</v>
      </c>
      <c r="D281" s="196" t="s">
        <v>403</v>
      </c>
      <c r="E281" s="56" t="s">
        <v>69</v>
      </c>
      <c r="F281" s="12">
        <v>263.87</v>
      </c>
      <c r="G281" s="12"/>
      <c r="H281" s="58">
        <f>G281*F281</f>
        <v>0</v>
      </c>
      <c r="I281" s="8"/>
    </row>
    <row r="282" spans="1:12">
      <c r="A282" s="52"/>
      <c r="B282" s="53" t="s">
        <v>400</v>
      </c>
      <c r="C282" s="59" t="s">
        <v>134</v>
      </c>
      <c r="D282" s="196" t="s">
        <v>404</v>
      </c>
      <c r="E282" s="56"/>
      <c r="F282" s="57"/>
      <c r="G282" s="57"/>
      <c r="H282" s="58"/>
      <c r="I282" s="8"/>
    </row>
    <row r="283" spans="1:12">
      <c r="A283" s="52">
        <f>A281+1</f>
        <v>131</v>
      </c>
      <c r="B283" s="53" t="s">
        <v>400</v>
      </c>
      <c r="C283" s="59" t="s">
        <v>405</v>
      </c>
      <c r="D283" s="196" t="s">
        <v>406</v>
      </c>
      <c r="E283" s="56" t="s">
        <v>69</v>
      </c>
      <c r="F283" s="12">
        <v>396.3</v>
      </c>
      <c r="G283" s="12"/>
      <c r="H283" s="58">
        <f>G283*F283</f>
        <v>0</v>
      </c>
      <c r="I283" s="8"/>
    </row>
    <row r="284" spans="1:12">
      <c r="A284" s="52"/>
      <c r="B284" s="53" t="s">
        <v>400</v>
      </c>
      <c r="C284" s="59" t="s">
        <v>148</v>
      </c>
      <c r="D284" s="196" t="s">
        <v>407</v>
      </c>
      <c r="E284" s="56"/>
      <c r="F284" s="57"/>
      <c r="G284" s="57"/>
      <c r="H284" s="58"/>
      <c r="I284" s="8"/>
    </row>
    <row r="285" spans="1:12" ht="24">
      <c r="A285" s="52">
        <f>A283+1</f>
        <v>132</v>
      </c>
      <c r="B285" s="53" t="s">
        <v>400</v>
      </c>
      <c r="C285" s="59" t="s">
        <v>408</v>
      </c>
      <c r="D285" s="196" t="s">
        <v>409</v>
      </c>
      <c r="E285" s="56" t="s">
        <v>69</v>
      </c>
      <c r="F285" s="12">
        <v>200</v>
      </c>
      <c r="G285" s="12"/>
      <c r="H285" s="58">
        <f>G285*F285</f>
        <v>0</v>
      </c>
      <c r="I285" s="8"/>
    </row>
    <row r="286" spans="1:12">
      <c r="A286" s="52"/>
      <c r="B286" s="53" t="s">
        <v>400</v>
      </c>
      <c r="C286" s="59" t="s">
        <v>410</v>
      </c>
      <c r="D286" s="196" t="s">
        <v>411</v>
      </c>
      <c r="E286" s="56"/>
      <c r="F286" s="57"/>
      <c r="G286" s="57"/>
      <c r="H286" s="58"/>
      <c r="I286" s="8"/>
    </row>
    <row r="287" spans="1:12">
      <c r="A287" s="52">
        <f>A285+1</f>
        <v>133</v>
      </c>
      <c r="B287" s="53" t="s">
        <v>400</v>
      </c>
      <c r="C287" s="59" t="s">
        <v>412</v>
      </c>
      <c r="D287" s="196" t="s">
        <v>413</v>
      </c>
      <c r="E287" s="56" t="s">
        <v>69</v>
      </c>
      <c r="F287" s="12">
        <v>1742.6</v>
      </c>
      <c r="G287" s="12"/>
      <c r="H287" s="58">
        <f>G287*F287</f>
        <v>0</v>
      </c>
      <c r="I287" s="8"/>
    </row>
    <row r="288" spans="1:12">
      <c r="A288" s="52">
        <f>A287+1</f>
        <v>134</v>
      </c>
      <c r="B288" s="53" t="s">
        <v>400</v>
      </c>
      <c r="C288" s="59" t="s">
        <v>414</v>
      </c>
      <c r="D288" s="196" t="s">
        <v>415</v>
      </c>
      <c r="E288" s="56" t="s">
        <v>69</v>
      </c>
      <c r="F288" s="12">
        <v>2336.89</v>
      </c>
      <c r="G288" s="12"/>
      <c r="H288" s="58">
        <f>G288*F288</f>
        <v>0</v>
      </c>
      <c r="I288" s="8"/>
    </row>
    <row r="289" spans="1:12">
      <c r="A289" s="52"/>
      <c r="B289" s="53" t="s">
        <v>400</v>
      </c>
      <c r="C289" s="59" t="s">
        <v>416</v>
      </c>
      <c r="D289" s="196" t="s">
        <v>417</v>
      </c>
      <c r="E289" s="56"/>
      <c r="F289" s="57"/>
      <c r="G289" s="57"/>
      <c r="H289" s="58"/>
      <c r="I289" s="8"/>
    </row>
    <row r="290" spans="1:12" ht="24">
      <c r="A290" s="52">
        <f>A288+1</f>
        <v>135</v>
      </c>
      <c r="B290" s="53" t="s">
        <v>400</v>
      </c>
      <c r="C290" s="59" t="s">
        <v>418</v>
      </c>
      <c r="D290" s="196" t="s">
        <v>419</v>
      </c>
      <c r="E290" s="56" t="s">
        <v>69</v>
      </c>
      <c r="F290" s="12">
        <v>136.91</v>
      </c>
      <c r="G290" s="12"/>
      <c r="H290" s="58">
        <f>G290*F290</f>
        <v>0</v>
      </c>
      <c r="I290" s="8"/>
    </row>
    <row r="291" spans="1:12" ht="24">
      <c r="A291" s="52">
        <f>A290+1</f>
        <v>136</v>
      </c>
      <c r="B291" s="53" t="s">
        <v>400</v>
      </c>
      <c r="C291" s="59" t="s">
        <v>420</v>
      </c>
      <c r="D291" s="196" t="s">
        <v>421</v>
      </c>
      <c r="E291" s="56" t="s">
        <v>69</v>
      </c>
      <c r="F291" s="12">
        <v>529.83000000000004</v>
      </c>
      <c r="G291" s="12"/>
      <c r="H291" s="58">
        <f>G291*F291</f>
        <v>0</v>
      </c>
      <c r="I291" s="8"/>
    </row>
    <row r="292" spans="1:12">
      <c r="A292" s="52">
        <f>A291+1</f>
        <v>137</v>
      </c>
      <c r="B292" s="53" t="s">
        <v>400</v>
      </c>
      <c r="C292" s="59" t="s">
        <v>422</v>
      </c>
      <c r="D292" s="196" t="s">
        <v>423</v>
      </c>
      <c r="E292" s="56" t="s">
        <v>112</v>
      </c>
      <c r="F292" s="12">
        <v>41.38</v>
      </c>
      <c r="G292" s="12"/>
      <c r="H292" s="58">
        <f>G292*F292</f>
        <v>0</v>
      </c>
      <c r="I292" s="8"/>
    </row>
    <row r="293" spans="1:12" ht="24">
      <c r="A293" s="52">
        <f>A292+1</f>
        <v>138</v>
      </c>
      <c r="B293" s="53" t="s">
        <v>400</v>
      </c>
      <c r="C293" s="59" t="s">
        <v>424</v>
      </c>
      <c r="D293" s="196" t="s">
        <v>425</v>
      </c>
      <c r="E293" s="56" t="s">
        <v>112</v>
      </c>
      <c r="F293" s="12">
        <v>795.91</v>
      </c>
      <c r="G293" s="12"/>
      <c r="H293" s="58">
        <f>G293*F293</f>
        <v>0</v>
      </c>
      <c r="I293" s="8"/>
    </row>
    <row r="294" spans="1:12" s="2" customFormat="1">
      <c r="A294" s="52"/>
      <c r="B294" s="157"/>
      <c r="C294" s="200"/>
      <c r="D294" s="205" t="s">
        <v>426</v>
      </c>
      <c r="E294" s="206"/>
      <c r="F294" s="206"/>
      <c r="G294" s="206"/>
      <c r="H294" s="207">
        <f>SUM(H279:H293)</f>
        <v>0</v>
      </c>
      <c r="I294" s="8"/>
      <c r="J294" s="8"/>
      <c r="K294" s="8"/>
      <c r="L294" s="8"/>
    </row>
    <row r="295" spans="1:12" s="5" customFormat="1">
      <c r="A295" s="52"/>
      <c r="B295" s="53" t="s">
        <v>427</v>
      </c>
      <c r="C295" s="54"/>
      <c r="D295" s="196" t="s">
        <v>428</v>
      </c>
      <c r="E295" s="56"/>
      <c r="F295" s="57"/>
      <c r="G295" s="57"/>
      <c r="H295" s="58"/>
      <c r="I295" s="2"/>
      <c r="J295" s="2"/>
      <c r="K295" s="2"/>
      <c r="L295" s="2"/>
    </row>
    <row r="296" spans="1:12">
      <c r="A296" s="52"/>
      <c r="B296" s="53" t="s">
        <v>427</v>
      </c>
      <c r="C296" s="59" t="s">
        <v>7</v>
      </c>
      <c r="D296" s="196" t="s">
        <v>429</v>
      </c>
      <c r="E296" s="56"/>
      <c r="F296" s="57"/>
      <c r="G296" s="57"/>
      <c r="H296" s="58"/>
      <c r="I296" s="5"/>
      <c r="J296" s="5"/>
      <c r="K296" s="5"/>
      <c r="L296" s="5"/>
    </row>
    <row r="297" spans="1:12" ht="24">
      <c r="A297" s="52">
        <f>A293+1</f>
        <v>139</v>
      </c>
      <c r="B297" s="53" t="s">
        <v>427</v>
      </c>
      <c r="C297" s="59" t="s">
        <v>58</v>
      </c>
      <c r="D297" s="196" t="s">
        <v>430</v>
      </c>
      <c r="E297" s="56" t="s">
        <v>124</v>
      </c>
      <c r="F297" s="12">
        <v>335.86</v>
      </c>
      <c r="G297" s="12"/>
      <c r="H297" s="58">
        <f>G297*F297</f>
        <v>0</v>
      </c>
      <c r="I297" s="8"/>
    </row>
    <row r="298" spans="1:12">
      <c r="A298" s="52"/>
      <c r="B298" s="53" t="s">
        <v>427</v>
      </c>
      <c r="C298" s="59" t="s">
        <v>10</v>
      </c>
      <c r="D298" s="196" t="s">
        <v>431</v>
      </c>
      <c r="E298" s="56"/>
      <c r="F298" s="57"/>
      <c r="G298" s="57"/>
      <c r="H298" s="58"/>
      <c r="I298" s="8"/>
    </row>
    <row r="299" spans="1:12">
      <c r="A299" s="52">
        <f>A297+1</f>
        <v>140</v>
      </c>
      <c r="B299" s="53" t="s">
        <v>427</v>
      </c>
      <c r="C299" s="59" t="s">
        <v>432</v>
      </c>
      <c r="D299" s="196" t="s">
        <v>433</v>
      </c>
      <c r="E299" s="56" t="s">
        <v>69</v>
      </c>
      <c r="F299" s="12">
        <v>2214.96</v>
      </c>
      <c r="G299" s="12"/>
      <c r="H299" s="58">
        <f>G299*F299</f>
        <v>0</v>
      </c>
      <c r="I299" s="8"/>
    </row>
    <row r="300" spans="1:12" ht="24">
      <c r="A300" s="52">
        <f>A299+1</f>
        <v>141</v>
      </c>
      <c r="B300" s="53" t="s">
        <v>427</v>
      </c>
      <c r="C300" s="59" t="s">
        <v>434</v>
      </c>
      <c r="D300" s="196" t="s">
        <v>435</v>
      </c>
      <c r="E300" s="56" t="s">
        <v>69</v>
      </c>
      <c r="F300" s="12">
        <v>200.4</v>
      </c>
      <c r="G300" s="12"/>
      <c r="H300" s="58">
        <f>G300*F300</f>
        <v>0</v>
      </c>
      <c r="I300" s="8"/>
    </row>
    <row r="301" spans="1:12">
      <c r="A301" s="52"/>
      <c r="B301" s="53" t="s">
        <v>427</v>
      </c>
      <c r="C301" s="59" t="s">
        <v>134</v>
      </c>
      <c r="D301" s="196" t="s">
        <v>436</v>
      </c>
      <c r="E301" s="56"/>
      <c r="F301" s="57"/>
      <c r="G301" s="57"/>
      <c r="H301" s="58"/>
      <c r="I301" s="8"/>
    </row>
    <row r="302" spans="1:12" ht="24">
      <c r="A302" s="52">
        <f>A300+1</f>
        <v>142</v>
      </c>
      <c r="B302" s="53" t="s">
        <v>427</v>
      </c>
      <c r="C302" s="59" t="s">
        <v>136</v>
      </c>
      <c r="D302" s="196" t="s">
        <v>437</v>
      </c>
      <c r="E302" s="56" t="s">
        <v>69</v>
      </c>
      <c r="F302" s="12">
        <v>366.08</v>
      </c>
      <c r="G302" s="12"/>
      <c r="H302" s="58">
        <f>G302*F302</f>
        <v>0</v>
      </c>
      <c r="I302" s="8"/>
    </row>
    <row r="303" spans="1:12" s="2" customFormat="1">
      <c r="A303" s="52"/>
      <c r="B303" s="157"/>
      <c r="C303" s="200"/>
      <c r="D303" s="205" t="s">
        <v>438</v>
      </c>
      <c r="E303" s="206"/>
      <c r="F303" s="206"/>
      <c r="G303" s="206"/>
      <c r="H303" s="207">
        <f>SUM(H295:H302)</f>
        <v>0</v>
      </c>
      <c r="I303" s="8"/>
      <c r="J303" s="8"/>
      <c r="K303" s="8"/>
      <c r="L303" s="8"/>
    </row>
    <row r="304" spans="1:12" s="5" customFormat="1">
      <c r="A304" s="52"/>
      <c r="B304" s="53" t="s">
        <v>439</v>
      </c>
      <c r="C304" s="54"/>
      <c r="D304" s="196" t="s">
        <v>440</v>
      </c>
      <c r="E304" s="56"/>
      <c r="F304" s="57"/>
      <c r="G304" s="57"/>
      <c r="H304" s="58"/>
      <c r="I304" s="2"/>
      <c r="J304" s="2"/>
      <c r="K304" s="2"/>
      <c r="L304" s="2"/>
    </row>
    <row r="305" spans="1:12" s="5" customFormat="1">
      <c r="A305" s="52"/>
      <c r="B305" s="53" t="s">
        <v>441</v>
      </c>
      <c r="C305" s="54"/>
      <c r="D305" s="196" t="s">
        <v>442</v>
      </c>
      <c r="E305" s="56"/>
      <c r="F305" s="57"/>
      <c r="G305" s="57"/>
      <c r="H305" s="58"/>
    </row>
    <row r="306" spans="1:12">
      <c r="A306" s="52"/>
      <c r="B306" s="53" t="s">
        <v>441</v>
      </c>
      <c r="C306" s="59" t="s">
        <v>116</v>
      </c>
      <c r="D306" s="196" t="s">
        <v>443</v>
      </c>
      <c r="E306" s="56"/>
      <c r="F306" s="57"/>
      <c r="G306" s="57"/>
      <c r="H306" s="58"/>
      <c r="I306" s="5"/>
      <c r="J306" s="5"/>
      <c r="K306" s="5"/>
      <c r="L306" s="5"/>
    </row>
    <row r="307" spans="1:12">
      <c r="A307" s="52">
        <f>A302+1</f>
        <v>143</v>
      </c>
      <c r="B307" s="53" t="s">
        <v>441</v>
      </c>
      <c r="C307" s="59" t="s">
        <v>444</v>
      </c>
      <c r="D307" s="196" t="s">
        <v>445</v>
      </c>
      <c r="E307" s="56" t="s">
        <v>69</v>
      </c>
      <c r="F307" s="12">
        <v>371.28</v>
      </c>
      <c r="G307" s="12"/>
      <c r="H307" s="58">
        <f>G307*F307</f>
        <v>0</v>
      </c>
      <c r="I307" s="8"/>
    </row>
    <row r="308" spans="1:12">
      <c r="A308" s="52">
        <f>A307+1</f>
        <v>144</v>
      </c>
      <c r="B308" s="53" t="s">
        <v>441</v>
      </c>
      <c r="C308" s="59" t="s">
        <v>120</v>
      </c>
      <c r="D308" s="196" t="s">
        <v>446</v>
      </c>
      <c r="E308" s="56" t="s">
        <v>69</v>
      </c>
      <c r="F308" s="12">
        <v>2403.39</v>
      </c>
      <c r="G308" s="12"/>
      <c r="H308" s="58">
        <f>G308*F308</f>
        <v>0</v>
      </c>
      <c r="I308" s="8"/>
    </row>
    <row r="309" spans="1:12" s="2" customFormat="1">
      <c r="A309" s="52"/>
      <c r="B309" s="157"/>
      <c r="C309" s="200"/>
      <c r="D309" s="205" t="s">
        <v>447</v>
      </c>
      <c r="E309" s="206"/>
      <c r="F309" s="206"/>
      <c r="G309" s="206"/>
      <c r="H309" s="207">
        <f>SUM(H305:H308)</f>
        <v>0</v>
      </c>
      <c r="I309" s="8"/>
      <c r="J309" s="8"/>
      <c r="K309" s="8"/>
      <c r="L309" s="8"/>
    </row>
    <row r="310" spans="1:12" s="5" customFormat="1">
      <c r="A310" s="52"/>
      <c r="B310" s="53" t="s">
        <v>448</v>
      </c>
      <c r="C310" s="54"/>
      <c r="D310" s="196" t="s">
        <v>449</v>
      </c>
      <c r="E310" s="56"/>
      <c r="F310" s="57"/>
      <c r="G310" s="57"/>
      <c r="H310" s="58"/>
      <c r="I310" s="2"/>
      <c r="J310" s="2"/>
      <c r="K310" s="2"/>
      <c r="L310" s="2"/>
    </row>
    <row r="311" spans="1:12">
      <c r="A311" s="52">
        <f>A308+1</f>
        <v>145</v>
      </c>
      <c r="B311" s="53" t="s">
        <v>448</v>
      </c>
      <c r="C311" s="59" t="s">
        <v>7</v>
      </c>
      <c r="D311" s="196" t="s">
        <v>450</v>
      </c>
      <c r="E311" s="56" t="s">
        <v>69</v>
      </c>
      <c r="F311" s="12">
        <v>175.6</v>
      </c>
      <c r="G311" s="12"/>
      <c r="H311" s="58">
        <f>G311*F311</f>
        <v>0</v>
      </c>
      <c r="I311" s="5"/>
      <c r="J311" s="5"/>
      <c r="K311" s="5"/>
      <c r="L311" s="5"/>
    </row>
    <row r="312" spans="1:12">
      <c r="A312" s="52"/>
      <c r="B312" s="53" t="s">
        <v>448</v>
      </c>
      <c r="C312" s="59" t="s">
        <v>12</v>
      </c>
      <c r="D312" s="196" t="s">
        <v>451</v>
      </c>
      <c r="E312" s="56"/>
      <c r="F312" s="57"/>
      <c r="G312" s="57"/>
      <c r="H312" s="58"/>
      <c r="I312" s="8"/>
    </row>
    <row r="313" spans="1:12">
      <c r="A313" s="52">
        <f>A311+1</f>
        <v>146</v>
      </c>
      <c r="B313" s="53" t="s">
        <v>448</v>
      </c>
      <c r="C313" s="59" t="s">
        <v>34</v>
      </c>
      <c r="D313" s="196" t="s">
        <v>452</v>
      </c>
      <c r="E313" s="56" t="s">
        <v>124</v>
      </c>
      <c r="F313" s="12">
        <v>229.6</v>
      </c>
      <c r="G313" s="12"/>
      <c r="H313" s="58">
        <f>G313*F313</f>
        <v>0</v>
      </c>
      <c r="I313" s="8"/>
    </row>
    <row r="314" spans="1:12">
      <c r="A314" s="52"/>
      <c r="B314" s="53" t="s">
        <v>448</v>
      </c>
      <c r="C314" s="59" t="s">
        <v>14</v>
      </c>
      <c r="D314" s="196" t="s">
        <v>453</v>
      </c>
      <c r="E314" s="56"/>
      <c r="F314" s="57"/>
      <c r="G314" s="57"/>
      <c r="H314" s="58"/>
      <c r="I314" s="8"/>
    </row>
    <row r="315" spans="1:12">
      <c r="A315" s="52">
        <f>A313+1</f>
        <v>147</v>
      </c>
      <c r="B315" s="53" t="s">
        <v>448</v>
      </c>
      <c r="C315" s="59" t="s">
        <v>454</v>
      </c>
      <c r="D315" s="196" t="s">
        <v>455</v>
      </c>
      <c r="E315" s="56" t="s">
        <v>124</v>
      </c>
      <c r="F315" s="12">
        <v>146.1</v>
      </c>
      <c r="G315" s="12"/>
      <c r="H315" s="58">
        <f>G315*F315</f>
        <v>0</v>
      </c>
      <c r="I315" s="8"/>
    </row>
    <row r="316" spans="1:12">
      <c r="A316" s="52">
        <f>A315+1</f>
        <v>148</v>
      </c>
      <c r="B316" s="53" t="s">
        <v>448</v>
      </c>
      <c r="C316" s="59" t="s">
        <v>116</v>
      </c>
      <c r="D316" s="196" t="s">
        <v>456</v>
      </c>
      <c r="E316" s="56" t="s">
        <v>124</v>
      </c>
      <c r="F316" s="12">
        <v>556.20000000000005</v>
      </c>
      <c r="G316" s="12"/>
      <c r="H316" s="58">
        <f>G316*F316</f>
        <v>0</v>
      </c>
      <c r="I316" s="8"/>
    </row>
    <row r="317" spans="1:12" s="2" customFormat="1">
      <c r="A317" s="52"/>
      <c r="B317" s="157"/>
      <c r="C317" s="200"/>
      <c r="D317" s="205" t="s">
        <v>457</v>
      </c>
      <c r="E317" s="206"/>
      <c r="F317" s="206"/>
      <c r="G317" s="206"/>
      <c r="H317" s="207">
        <f>SUM(H310:H316)</f>
        <v>0</v>
      </c>
      <c r="I317" s="8"/>
      <c r="J317" s="8"/>
      <c r="K317" s="8"/>
      <c r="L317" s="8"/>
    </row>
    <row r="318" spans="1:12" s="5" customFormat="1">
      <c r="A318" s="52"/>
      <c r="B318" s="53" t="s">
        <v>458</v>
      </c>
      <c r="C318" s="54"/>
      <c r="D318" s="196" t="s">
        <v>459</v>
      </c>
      <c r="E318" s="56"/>
      <c r="F318" s="57"/>
      <c r="G318" s="57"/>
      <c r="H318" s="58"/>
      <c r="I318" s="2"/>
      <c r="J318" s="2"/>
      <c r="K318" s="2"/>
      <c r="L318" s="2"/>
    </row>
    <row r="319" spans="1:12">
      <c r="A319" s="52">
        <f>A316+1</f>
        <v>149</v>
      </c>
      <c r="B319" s="53" t="s">
        <v>458</v>
      </c>
      <c r="C319" s="59" t="s">
        <v>7</v>
      </c>
      <c r="D319" s="196" t="s">
        <v>460</v>
      </c>
      <c r="E319" s="56" t="s">
        <v>69</v>
      </c>
      <c r="F319" s="12">
        <v>445.34</v>
      </c>
      <c r="G319" s="12"/>
      <c r="H319" s="58">
        <f>G319*F319</f>
        <v>0</v>
      </c>
      <c r="I319" s="5"/>
      <c r="J319" s="5"/>
      <c r="K319" s="5"/>
      <c r="L319" s="5"/>
    </row>
    <row r="320" spans="1:12" s="2" customFormat="1">
      <c r="A320" s="52"/>
      <c r="B320" s="157"/>
      <c r="C320" s="200"/>
      <c r="D320" s="205" t="s">
        <v>461</v>
      </c>
      <c r="E320" s="206"/>
      <c r="F320" s="206"/>
      <c r="G320" s="206"/>
      <c r="H320" s="207">
        <f>SUM(H318:H319)</f>
        <v>0</v>
      </c>
      <c r="I320" s="8"/>
      <c r="J320" s="8"/>
      <c r="K320" s="8"/>
      <c r="L320" s="8"/>
    </row>
    <row r="321" spans="1:12" s="5" customFormat="1" ht="24">
      <c r="A321" s="52"/>
      <c r="B321" s="53" t="s">
        <v>462</v>
      </c>
      <c r="C321" s="54"/>
      <c r="D321" s="196" t="s">
        <v>463</v>
      </c>
      <c r="E321" s="56"/>
      <c r="F321" s="57"/>
      <c r="G321" s="57"/>
      <c r="H321" s="58"/>
      <c r="I321" s="2"/>
      <c r="J321" s="2"/>
      <c r="K321" s="2"/>
      <c r="L321" s="2"/>
    </row>
    <row r="322" spans="1:12" s="5" customFormat="1">
      <c r="A322" s="52"/>
      <c r="B322" s="53" t="s">
        <v>464</v>
      </c>
      <c r="C322" s="54"/>
      <c r="D322" s="196" t="s">
        <v>465</v>
      </c>
      <c r="E322" s="56"/>
      <c r="F322" s="57"/>
      <c r="G322" s="57"/>
      <c r="H322" s="58"/>
    </row>
    <row r="323" spans="1:12">
      <c r="A323" s="52"/>
      <c r="B323" s="53" t="s">
        <v>464</v>
      </c>
      <c r="C323" s="59" t="s">
        <v>12</v>
      </c>
      <c r="D323" s="196" t="s">
        <v>466</v>
      </c>
      <c r="E323" s="56"/>
      <c r="F323" s="57"/>
      <c r="G323" s="57"/>
      <c r="H323" s="58"/>
      <c r="I323" s="5"/>
      <c r="J323" s="5"/>
      <c r="K323" s="5"/>
      <c r="L323" s="5"/>
    </row>
    <row r="324" spans="1:12" ht="24">
      <c r="A324" s="52">
        <f>A319+1</f>
        <v>150</v>
      </c>
      <c r="B324" s="53" t="s">
        <v>464</v>
      </c>
      <c r="C324" s="59" t="s">
        <v>67</v>
      </c>
      <c r="D324" s="196" t="s">
        <v>467</v>
      </c>
      <c r="E324" s="56" t="s">
        <v>124</v>
      </c>
      <c r="F324" s="12">
        <v>2080.5</v>
      </c>
      <c r="G324" s="12"/>
      <c r="H324" s="58">
        <f>G324*F324</f>
        <v>0</v>
      </c>
      <c r="I324" s="8"/>
    </row>
    <row r="325" spans="1:12">
      <c r="A325" s="52">
        <f>A324+1</f>
        <v>151</v>
      </c>
      <c r="B325" s="53" t="s">
        <v>464</v>
      </c>
      <c r="C325" s="59" t="s">
        <v>165</v>
      </c>
      <c r="D325" s="196" t="s">
        <v>468</v>
      </c>
      <c r="E325" s="56" t="s">
        <v>124</v>
      </c>
      <c r="F325" s="12">
        <v>336.4</v>
      </c>
      <c r="G325" s="12"/>
      <c r="H325" s="58">
        <f>G325*F325</f>
        <v>0</v>
      </c>
      <c r="I325" s="8"/>
    </row>
    <row r="326" spans="1:12" s="2" customFormat="1">
      <c r="A326" s="52"/>
      <c r="B326" s="157"/>
      <c r="C326" s="200"/>
      <c r="D326" s="205" t="s">
        <v>469</v>
      </c>
      <c r="E326" s="206"/>
      <c r="F326" s="206"/>
      <c r="G326" s="206"/>
      <c r="H326" s="207">
        <f>SUM(H322:H325)</f>
        <v>0</v>
      </c>
      <c r="I326" s="8"/>
      <c r="J326" s="8"/>
      <c r="K326" s="8"/>
      <c r="L326" s="8"/>
    </row>
    <row r="327" spans="1:12" s="5" customFormat="1">
      <c r="A327" s="52"/>
      <c r="B327" s="53" t="s">
        <v>470</v>
      </c>
      <c r="C327" s="54"/>
      <c r="D327" s="196" t="s">
        <v>471</v>
      </c>
      <c r="E327" s="56"/>
      <c r="F327" s="57"/>
      <c r="G327" s="57"/>
      <c r="H327" s="58"/>
      <c r="I327" s="2"/>
      <c r="J327" s="2"/>
      <c r="K327" s="2"/>
      <c r="L327" s="2"/>
    </row>
    <row r="328" spans="1:12">
      <c r="A328" s="52"/>
      <c r="B328" s="53" t="s">
        <v>470</v>
      </c>
      <c r="C328" s="59" t="s">
        <v>7</v>
      </c>
      <c r="D328" s="196" t="s">
        <v>472</v>
      </c>
      <c r="E328" s="56"/>
      <c r="F328" s="57"/>
      <c r="G328" s="57"/>
      <c r="H328" s="58"/>
      <c r="I328" s="5"/>
      <c r="J328" s="5"/>
      <c r="K328" s="5"/>
      <c r="L328" s="5"/>
    </row>
    <row r="329" spans="1:12">
      <c r="A329" s="52">
        <f>A325+1</f>
        <v>152</v>
      </c>
      <c r="B329" s="53" t="s">
        <v>470</v>
      </c>
      <c r="C329" s="59" t="s">
        <v>178</v>
      </c>
      <c r="D329" s="196" t="s">
        <v>473</v>
      </c>
      <c r="E329" s="56" t="s">
        <v>69</v>
      </c>
      <c r="F329" s="12">
        <v>64.8</v>
      </c>
      <c r="G329" s="12"/>
      <c r="H329" s="58">
        <f>G329*F329</f>
        <v>0</v>
      </c>
      <c r="I329" s="8"/>
    </row>
    <row r="330" spans="1:12">
      <c r="A330" s="52"/>
      <c r="B330" s="53" t="s">
        <v>470</v>
      </c>
      <c r="C330" s="59" t="s">
        <v>10</v>
      </c>
      <c r="D330" s="196" t="s">
        <v>474</v>
      </c>
      <c r="E330" s="56"/>
      <c r="F330" s="57"/>
      <c r="G330" s="57"/>
      <c r="H330" s="58"/>
      <c r="I330" s="8"/>
    </row>
    <row r="331" spans="1:12">
      <c r="A331" s="52">
        <f>A329+1</f>
        <v>153</v>
      </c>
      <c r="B331" s="53" t="s">
        <v>470</v>
      </c>
      <c r="C331" s="59" t="s">
        <v>61</v>
      </c>
      <c r="D331" s="196" t="s">
        <v>475</v>
      </c>
      <c r="E331" s="56" t="s">
        <v>69</v>
      </c>
      <c r="F331" s="12">
        <v>114.8</v>
      </c>
      <c r="G331" s="12"/>
      <c r="H331" s="58">
        <f>G331*F331</f>
        <v>0</v>
      </c>
      <c r="I331" s="8"/>
    </row>
    <row r="332" spans="1:12">
      <c r="A332" s="52"/>
      <c r="B332" s="53" t="s">
        <v>470</v>
      </c>
      <c r="C332" s="59" t="s">
        <v>12</v>
      </c>
      <c r="D332" s="196" t="s">
        <v>476</v>
      </c>
      <c r="E332" s="56"/>
      <c r="F332" s="57"/>
      <c r="G332" s="57"/>
      <c r="H332" s="58"/>
      <c r="I332" s="8"/>
    </row>
    <row r="333" spans="1:12">
      <c r="A333" s="52">
        <f>A331+1</f>
        <v>154</v>
      </c>
      <c r="B333" s="53" t="s">
        <v>470</v>
      </c>
      <c r="C333" s="59" t="s">
        <v>67</v>
      </c>
      <c r="D333" s="196" t="s">
        <v>477</v>
      </c>
      <c r="E333" s="56" t="s">
        <v>69</v>
      </c>
      <c r="F333" s="12">
        <v>2773.71</v>
      </c>
      <c r="G333" s="12"/>
      <c r="H333" s="58">
        <f>G333*F333</f>
        <v>0</v>
      </c>
      <c r="I333" s="8"/>
    </row>
    <row r="334" spans="1:12" s="2" customFormat="1">
      <c r="A334" s="52"/>
      <c r="B334" s="157"/>
      <c r="C334" s="200"/>
      <c r="D334" s="205" t="s">
        <v>478</v>
      </c>
      <c r="E334" s="206"/>
      <c r="F334" s="206"/>
      <c r="G334" s="206"/>
      <c r="H334" s="207">
        <f>SUM(H327:H333)</f>
        <v>0</v>
      </c>
      <c r="I334" s="8"/>
      <c r="J334" s="8"/>
      <c r="K334" s="8"/>
      <c r="L334" s="8"/>
    </row>
    <row r="335" spans="1:12" s="5" customFormat="1">
      <c r="A335" s="52"/>
      <c r="B335" s="53" t="s">
        <v>479</v>
      </c>
      <c r="C335" s="54"/>
      <c r="D335" s="196" t="s">
        <v>480</v>
      </c>
      <c r="E335" s="56"/>
      <c r="F335" s="57"/>
      <c r="G335" s="57"/>
      <c r="H335" s="58"/>
      <c r="I335" s="2"/>
      <c r="J335" s="2"/>
      <c r="K335" s="2"/>
      <c r="L335" s="2"/>
    </row>
    <row r="336" spans="1:12">
      <c r="A336" s="52"/>
      <c r="B336" s="53" t="s">
        <v>479</v>
      </c>
      <c r="C336" s="59" t="s">
        <v>14</v>
      </c>
      <c r="D336" s="196" t="s">
        <v>481</v>
      </c>
      <c r="E336" s="56"/>
      <c r="F336" s="57"/>
      <c r="G336" s="57"/>
      <c r="H336" s="58"/>
      <c r="I336" s="5"/>
      <c r="J336" s="5"/>
      <c r="K336" s="5"/>
      <c r="L336" s="5"/>
    </row>
    <row r="337" spans="1:12">
      <c r="A337" s="52">
        <f>A333+1</f>
        <v>155</v>
      </c>
      <c r="B337" s="53" t="s">
        <v>479</v>
      </c>
      <c r="C337" s="59" t="s">
        <v>38</v>
      </c>
      <c r="D337" s="196" t="s">
        <v>482</v>
      </c>
      <c r="E337" s="56" t="s">
        <v>124</v>
      </c>
      <c r="F337" s="12">
        <v>272</v>
      </c>
      <c r="G337" s="12"/>
      <c r="H337" s="58">
        <f>G337*F337</f>
        <v>0</v>
      </c>
      <c r="I337" s="8"/>
    </row>
    <row r="338" spans="1:12">
      <c r="A338" s="52">
        <f>A337+1</f>
        <v>156</v>
      </c>
      <c r="B338" s="53" t="s">
        <v>479</v>
      </c>
      <c r="C338" s="59" t="s">
        <v>390</v>
      </c>
      <c r="D338" s="196" t="s">
        <v>483</v>
      </c>
      <c r="E338" s="56" t="s">
        <v>124</v>
      </c>
      <c r="F338" s="12">
        <v>194</v>
      </c>
      <c r="G338" s="12"/>
      <c r="H338" s="58">
        <f>G338*F338</f>
        <v>0</v>
      </c>
      <c r="I338" s="8"/>
    </row>
    <row r="339" spans="1:12">
      <c r="A339" s="52">
        <f>A338+1</f>
        <v>157</v>
      </c>
      <c r="B339" s="53" t="s">
        <v>479</v>
      </c>
      <c r="C339" s="59" t="s">
        <v>454</v>
      </c>
      <c r="D339" s="196" t="s">
        <v>484</v>
      </c>
      <c r="E339" s="56" t="s">
        <v>124</v>
      </c>
      <c r="F339" s="12">
        <v>240</v>
      </c>
      <c r="G339" s="12"/>
      <c r="H339" s="58">
        <f>G339*F339</f>
        <v>0</v>
      </c>
      <c r="I339" s="8"/>
    </row>
    <row r="340" spans="1:12">
      <c r="A340" s="52">
        <f>A339+1</f>
        <v>158</v>
      </c>
      <c r="B340" s="53" t="s">
        <v>479</v>
      </c>
      <c r="C340" s="59" t="s">
        <v>485</v>
      </c>
      <c r="D340" s="196" t="s">
        <v>486</v>
      </c>
      <c r="E340" s="56" t="s">
        <v>124</v>
      </c>
      <c r="F340" s="12">
        <v>50</v>
      </c>
      <c r="G340" s="12"/>
      <c r="H340" s="58">
        <f>G340*F340</f>
        <v>0</v>
      </c>
      <c r="I340" s="8"/>
    </row>
    <row r="341" spans="1:12" s="2" customFormat="1">
      <c r="A341" s="52"/>
      <c r="B341" s="157"/>
      <c r="C341" s="200"/>
      <c r="D341" s="205" t="s">
        <v>487</v>
      </c>
      <c r="E341" s="206"/>
      <c r="F341" s="206"/>
      <c r="G341" s="206"/>
      <c r="H341" s="207">
        <f>SUM(H335:H340)</f>
        <v>0</v>
      </c>
      <c r="I341" s="8"/>
      <c r="J341" s="8"/>
      <c r="K341" s="8"/>
      <c r="L341" s="8"/>
    </row>
    <row r="342" spans="1:12" s="5" customFormat="1">
      <c r="A342" s="52"/>
      <c r="B342" s="53" t="s">
        <v>488</v>
      </c>
      <c r="C342" s="54"/>
      <c r="D342" s="196" t="s">
        <v>489</v>
      </c>
      <c r="E342" s="56"/>
      <c r="F342" s="57"/>
      <c r="G342" s="57"/>
      <c r="H342" s="58"/>
      <c r="I342" s="2"/>
      <c r="J342" s="2"/>
      <c r="K342" s="2"/>
      <c r="L342" s="2"/>
    </row>
    <row r="343" spans="1:12">
      <c r="A343" s="52"/>
      <c r="B343" s="53" t="s">
        <v>488</v>
      </c>
      <c r="C343" s="59" t="s">
        <v>10</v>
      </c>
      <c r="D343" s="196" t="s">
        <v>490</v>
      </c>
      <c r="E343" s="56"/>
      <c r="F343" s="57"/>
      <c r="G343" s="57"/>
      <c r="H343" s="58"/>
      <c r="I343" s="5"/>
      <c r="J343" s="5"/>
      <c r="K343" s="5"/>
      <c r="L343" s="5"/>
    </row>
    <row r="344" spans="1:12">
      <c r="A344" s="52">
        <f>A340+1</f>
        <v>159</v>
      </c>
      <c r="B344" s="53" t="s">
        <v>488</v>
      </c>
      <c r="C344" s="59" t="s">
        <v>432</v>
      </c>
      <c r="D344" s="196" t="s">
        <v>491</v>
      </c>
      <c r="E344" s="56" t="s">
        <v>124</v>
      </c>
      <c r="F344" s="12">
        <v>354</v>
      </c>
      <c r="G344" s="12"/>
      <c r="H344" s="58">
        <f>G344*F344</f>
        <v>0</v>
      </c>
      <c r="I344" s="8"/>
    </row>
    <row r="345" spans="1:12">
      <c r="A345" s="52">
        <f>A344+1</f>
        <v>160</v>
      </c>
      <c r="B345" s="53" t="s">
        <v>488</v>
      </c>
      <c r="C345" s="59" t="s">
        <v>353</v>
      </c>
      <c r="D345" s="196" t="s">
        <v>492</v>
      </c>
      <c r="E345" s="56" t="s">
        <v>124</v>
      </c>
      <c r="F345" s="12">
        <v>200</v>
      </c>
      <c r="G345" s="12"/>
      <c r="H345" s="58">
        <f>G345*F345</f>
        <v>0</v>
      </c>
      <c r="I345" s="8"/>
    </row>
    <row r="346" spans="1:12" s="2" customFormat="1">
      <c r="A346" s="52"/>
      <c r="B346" s="157"/>
      <c r="C346" s="200"/>
      <c r="D346" s="205" t="s">
        <v>493</v>
      </c>
      <c r="E346" s="206"/>
      <c r="F346" s="206"/>
      <c r="G346" s="206"/>
      <c r="H346" s="207">
        <f>SUM(H342:H345)</f>
        <v>0</v>
      </c>
      <c r="I346" s="8"/>
      <c r="J346" s="8"/>
      <c r="K346" s="8"/>
      <c r="L346" s="8"/>
    </row>
    <row r="347" spans="1:12" s="5" customFormat="1">
      <c r="A347" s="52"/>
      <c r="B347" s="53" t="s">
        <v>494</v>
      </c>
      <c r="C347" s="54"/>
      <c r="D347" s="196" t="s">
        <v>495</v>
      </c>
      <c r="E347" s="56"/>
      <c r="F347" s="57"/>
      <c r="G347" s="57"/>
      <c r="H347" s="58"/>
      <c r="I347" s="2"/>
      <c r="J347" s="2"/>
      <c r="K347" s="2"/>
      <c r="L347" s="2"/>
    </row>
    <row r="348" spans="1:12">
      <c r="A348" s="52">
        <f>A345+1</f>
        <v>161</v>
      </c>
      <c r="B348" s="53" t="s">
        <v>494</v>
      </c>
      <c r="C348" s="59" t="s">
        <v>7</v>
      </c>
      <c r="D348" s="196" t="s">
        <v>496</v>
      </c>
      <c r="E348" s="56" t="s">
        <v>124</v>
      </c>
      <c r="F348" s="12">
        <v>300</v>
      </c>
      <c r="G348" s="12"/>
      <c r="H348" s="58">
        <f>G348*F348</f>
        <v>0</v>
      </c>
      <c r="I348" s="5"/>
      <c r="J348" s="5"/>
      <c r="K348" s="5"/>
      <c r="L348" s="5"/>
    </row>
    <row r="349" spans="1:12">
      <c r="A349" s="52">
        <f>A348+1</f>
        <v>162</v>
      </c>
      <c r="B349" s="53" t="s">
        <v>494</v>
      </c>
      <c r="C349" s="59" t="s">
        <v>10</v>
      </c>
      <c r="D349" s="196" t="s">
        <v>497</v>
      </c>
      <c r="E349" s="56" t="s">
        <v>124</v>
      </c>
      <c r="F349" s="12">
        <v>300</v>
      </c>
      <c r="G349" s="12"/>
      <c r="H349" s="58">
        <f>G349*F349</f>
        <v>0</v>
      </c>
      <c r="I349" s="8"/>
    </row>
    <row r="350" spans="1:12" s="2" customFormat="1">
      <c r="A350" s="52"/>
      <c r="B350" s="157"/>
      <c r="C350" s="200"/>
      <c r="D350" s="205" t="s">
        <v>498</v>
      </c>
      <c r="E350" s="206"/>
      <c r="F350" s="206"/>
      <c r="G350" s="206"/>
      <c r="H350" s="207">
        <f>SUM(H347:H349)</f>
        <v>0</v>
      </c>
      <c r="I350" s="8"/>
      <c r="J350" s="8"/>
      <c r="K350" s="8"/>
      <c r="L350" s="8"/>
    </row>
    <row r="351" spans="1:12" s="5" customFormat="1">
      <c r="A351" s="52"/>
      <c r="B351" s="53" t="s">
        <v>499</v>
      </c>
      <c r="C351" s="54"/>
      <c r="D351" s="196" t="s">
        <v>500</v>
      </c>
      <c r="E351" s="56"/>
      <c r="F351" s="57"/>
      <c r="G351" s="57"/>
      <c r="H351" s="58"/>
      <c r="I351" s="2"/>
      <c r="J351" s="2"/>
      <c r="K351" s="2"/>
      <c r="L351" s="2"/>
    </row>
    <row r="352" spans="1:12" ht="12" customHeight="1">
      <c r="A352" s="52"/>
      <c r="B352" s="53" t="s">
        <v>499</v>
      </c>
      <c r="C352" s="59" t="s">
        <v>7</v>
      </c>
      <c r="D352" s="196" t="s">
        <v>501</v>
      </c>
      <c r="E352" s="56"/>
      <c r="F352" s="57"/>
      <c r="G352" s="57"/>
      <c r="H352" s="58"/>
      <c r="I352" s="5"/>
      <c r="J352" s="5"/>
      <c r="K352" s="5"/>
      <c r="L352" s="5"/>
    </row>
    <row r="353" spans="1:12">
      <c r="A353" s="52">
        <f>A349+1</f>
        <v>163</v>
      </c>
      <c r="B353" s="53" t="s">
        <v>499</v>
      </c>
      <c r="C353" s="59" t="s">
        <v>178</v>
      </c>
      <c r="D353" s="196" t="s">
        <v>502</v>
      </c>
      <c r="E353" s="56" t="s">
        <v>129</v>
      </c>
      <c r="F353" s="12">
        <v>300</v>
      </c>
      <c r="G353" s="12"/>
      <c r="H353" s="58">
        <f>G353*F353</f>
        <v>0</v>
      </c>
      <c r="I353" s="8"/>
    </row>
    <row r="354" spans="1:12">
      <c r="A354" s="52">
        <f>A353+1</f>
        <v>164</v>
      </c>
      <c r="B354" s="53" t="s">
        <v>499</v>
      </c>
      <c r="C354" s="59" t="s">
        <v>58</v>
      </c>
      <c r="D354" s="196" t="s">
        <v>503</v>
      </c>
      <c r="E354" s="56" t="s">
        <v>129</v>
      </c>
      <c r="F354" s="12">
        <v>840</v>
      </c>
      <c r="G354" s="12"/>
      <c r="H354" s="58">
        <f>G354*F354</f>
        <v>0</v>
      </c>
      <c r="I354" s="8"/>
    </row>
    <row r="355" spans="1:12">
      <c r="A355" s="52">
        <f>A354+1</f>
        <v>165</v>
      </c>
      <c r="B355" s="53" t="s">
        <v>499</v>
      </c>
      <c r="C355" s="59" t="s">
        <v>88</v>
      </c>
      <c r="D355" s="196" t="s">
        <v>504</v>
      </c>
      <c r="E355" s="56" t="s">
        <v>129</v>
      </c>
      <c r="F355" s="12">
        <v>200</v>
      </c>
      <c r="G355" s="12"/>
      <c r="H355" s="58">
        <f>G355*F355</f>
        <v>0</v>
      </c>
      <c r="I355" s="8"/>
    </row>
    <row r="356" spans="1:12">
      <c r="A356" s="52">
        <f>A355+1</f>
        <v>166</v>
      </c>
      <c r="B356" s="53" t="s">
        <v>499</v>
      </c>
      <c r="C356" s="59" t="s">
        <v>505</v>
      </c>
      <c r="D356" s="196" t="s">
        <v>506</v>
      </c>
      <c r="E356" s="56" t="s">
        <v>129</v>
      </c>
      <c r="F356" s="12">
        <v>300</v>
      </c>
      <c r="G356" s="12"/>
      <c r="H356" s="58">
        <f>G356*F356</f>
        <v>0</v>
      </c>
      <c r="I356" s="8"/>
    </row>
    <row r="357" spans="1:12" ht="24">
      <c r="A357" s="52">
        <f>A356+1</f>
        <v>167</v>
      </c>
      <c r="B357" s="53" t="s">
        <v>499</v>
      </c>
      <c r="C357" s="59" t="s">
        <v>101</v>
      </c>
      <c r="D357" s="196" t="s">
        <v>507</v>
      </c>
      <c r="E357" s="56" t="s">
        <v>129</v>
      </c>
      <c r="F357" s="12">
        <v>100</v>
      </c>
      <c r="G357" s="12"/>
      <c r="H357" s="58">
        <f>G357*F357</f>
        <v>0</v>
      </c>
      <c r="I357" s="8"/>
    </row>
    <row r="358" spans="1:12">
      <c r="A358" s="52"/>
      <c r="B358" s="53" t="s">
        <v>499</v>
      </c>
      <c r="C358" s="59" t="s">
        <v>10</v>
      </c>
      <c r="D358" s="196" t="s">
        <v>508</v>
      </c>
      <c r="E358" s="56"/>
      <c r="F358" s="57"/>
      <c r="G358" s="57"/>
      <c r="H358" s="58"/>
      <c r="I358" s="8"/>
    </row>
    <row r="359" spans="1:12">
      <c r="A359" s="52">
        <f>A357+1</f>
        <v>168</v>
      </c>
      <c r="B359" s="53" t="s">
        <v>499</v>
      </c>
      <c r="C359" s="59" t="s">
        <v>353</v>
      </c>
      <c r="D359" s="196" t="s">
        <v>509</v>
      </c>
      <c r="E359" s="56" t="s">
        <v>79</v>
      </c>
      <c r="F359" s="12">
        <v>16</v>
      </c>
      <c r="G359" s="12"/>
      <c r="H359" s="58">
        <f>G359*F359</f>
        <v>0</v>
      </c>
      <c r="I359" s="8"/>
    </row>
    <row r="360" spans="1:12">
      <c r="A360" s="52"/>
      <c r="B360" s="53" t="s">
        <v>499</v>
      </c>
      <c r="C360" s="59" t="s">
        <v>12</v>
      </c>
      <c r="D360" s="196" t="s">
        <v>510</v>
      </c>
      <c r="E360" s="56"/>
      <c r="F360" s="57"/>
      <c r="G360" s="57"/>
      <c r="H360" s="58"/>
      <c r="I360" s="8"/>
    </row>
    <row r="361" spans="1:12">
      <c r="A361" s="52">
        <f>A359+1</f>
        <v>169</v>
      </c>
      <c r="B361" s="53" t="s">
        <v>499</v>
      </c>
      <c r="C361" s="59" t="s">
        <v>67</v>
      </c>
      <c r="D361" s="196" t="s">
        <v>511</v>
      </c>
      <c r="E361" s="56" t="s">
        <v>79</v>
      </c>
      <c r="F361" s="12">
        <v>2</v>
      </c>
      <c r="G361" s="12"/>
      <c r="H361" s="58">
        <f>G361*F361</f>
        <v>0</v>
      </c>
      <c r="I361" s="8"/>
    </row>
    <row r="362" spans="1:12">
      <c r="A362" s="52"/>
      <c r="B362" s="53" t="s">
        <v>499</v>
      </c>
      <c r="C362" s="59" t="s">
        <v>14</v>
      </c>
      <c r="D362" s="196" t="s">
        <v>512</v>
      </c>
      <c r="E362" s="56"/>
      <c r="F362" s="57"/>
      <c r="G362" s="57"/>
      <c r="H362" s="58"/>
      <c r="I362" s="8"/>
    </row>
    <row r="363" spans="1:12">
      <c r="A363" s="52">
        <f>A361+1</f>
        <v>170</v>
      </c>
      <c r="B363" s="53" t="s">
        <v>499</v>
      </c>
      <c r="C363" s="59" t="s">
        <v>454</v>
      </c>
      <c r="D363" s="196" t="s">
        <v>513</v>
      </c>
      <c r="E363" s="56" t="s">
        <v>79</v>
      </c>
      <c r="F363" s="12">
        <v>2</v>
      </c>
      <c r="G363" s="12"/>
      <c r="H363" s="58">
        <f>G363*F363</f>
        <v>0</v>
      </c>
      <c r="I363" s="8"/>
    </row>
    <row r="364" spans="1:12">
      <c r="A364" s="52"/>
      <c r="B364" s="53" t="s">
        <v>499</v>
      </c>
      <c r="C364" s="59" t="s">
        <v>116</v>
      </c>
      <c r="D364" s="196" t="s">
        <v>514</v>
      </c>
      <c r="E364" s="56"/>
      <c r="F364" s="57"/>
      <c r="G364" s="57"/>
      <c r="H364" s="58"/>
      <c r="I364" s="8"/>
    </row>
    <row r="365" spans="1:12">
      <c r="A365" s="52">
        <f>A363+1</f>
        <v>171</v>
      </c>
      <c r="B365" s="53" t="s">
        <v>499</v>
      </c>
      <c r="C365" s="59" t="s">
        <v>444</v>
      </c>
      <c r="D365" s="196" t="s">
        <v>515</v>
      </c>
      <c r="E365" s="56" t="s">
        <v>124</v>
      </c>
      <c r="F365" s="12">
        <v>10</v>
      </c>
      <c r="G365" s="12"/>
      <c r="H365" s="58">
        <f>G365*F365</f>
        <v>0</v>
      </c>
      <c r="I365" s="8"/>
    </row>
    <row r="366" spans="1:12" s="2" customFormat="1">
      <c r="A366" s="52"/>
      <c r="B366" s="157"/>
      <c r="C366" s="200"/>
      <c r="D366" s="205" t="s">
        <v>516</v>
      </c>
      <c r="E366" s="206"/>
      <c r="F366" s="206"/>
      <c r="G366" s="206"/>
      <c r="H366" s="207">
        <f>SUM(H351:H365)</f>
        <v>0</v>
      </c>
      <c r="I366" s="8"/>
      <c r="J366" s="8"/>
      <c r="K366" s="8"/>
      <c r="L366" s="8"/>
    </row>
    <row r="367" spans="1:12" s="5" customFormat="1">
      <c r="A367" s="52"/>
      <c r="B367" s="53" t="s">
        <v>517</v>
      </c>
      <c r="C367" s="54"/>
      <c r="D367" s="196" t="s">
        <v>518</v>
      </c>
      <c r="E367" s="56"/>
      <c r="F367" s="57"/>
      <c r="G367" s="57"/>
      <c r="H367" s="58"/>
      <c r="I367" s="2"/>
      <c r="J367" s="2"/>
      <c r="K367" s="2"/>
      <c r="L367" s="2"/>
    </row>
    <row r="368" spans="1:12">
      <c r="A368" s="52"/>
      <c r="B368" s="53" t="s">
        <v>517</v>
      </c>
      <c r="C368" s="59" t="s">
        <v>7</v>
      </c>
      <c r="D368" s="196" t="s">
        <v>519</v>
      </c>
      <c r="E368" s="56"/>
      <c r="F368" s="57"/>
      <c r="G368" s="57"/>
      <c r="H368" s="58"/>
      <c r="I368" s="5"/>
      <c r="J368" s="5"/>
      <c r="K368" s="5"/>
      <c r="L368" s="5"/>
    </row>
    <row r="369" spans="1:12">
      <c r="A369" s="52">
        <f>A365+1</f>
        <v>172</v>
      </c>
      <c r="B369" s="53" t="s">
        <v>517</v>
      </c>
      <c r="C369" s="59" t="s">
        <v>178</v>
      </c>
      <c r="D369" s="196" t="s">
        <v>520</v>
      </c>
      <c r="E369" s="56" t="s">
        <v>79</v>
      </c>
      <c r="F369" s="12">
        <v>10</v>
      </c>
      <c r="G369" s="12"/>
      <c r="H369" s="58">
        <f>G369*F369</f>
        <v>0</v>
      </c>
      <c r="I369" s="8"/>
    </row>
    <row r="370" spans="1:12">
      <c r="A370" s="52">
        <f>A369+1</f>
        <v>173</v>
      </c>
      <c r="B370" s="53" t="s">
        <v>517</v>
      </c>
      <c r="C370" s="59" t="s">
        <v>58</v>
      </c>
      <c r="D370" s="196" t="s">
        <v>521</v>
      </c>
      <c r="E370" s="56" t="s">
        <v>79</v>
      </c>
      <c r="F370" s="12">
        <v>21</v>
      </c>
      <c r="G370" s="12"/>
      <c r="H370" s="58">
        <f>G370*F370</f>
        <v>0</v>
      </c>
      <c r="I370" s="8"/>
    </row>
    <row r="371" spans="1:12">
      <c r="A371" s="52">
        <f>A370+1</f>
        <v>174</v>
      </c>
      <c r="B371" s="53" t="s">
        <v>517</v>
      </c>
      <c r="C371" s="59" t="s">
        <v>88</v>
      </c>
      <c r="D371" s="196" t="s">
        <v>522</v>
      </c>
      <c r="E371" s="56" t="s">
        <v>79</v>
      </c>
      <c r="F371" s="12">
        <v>4</v>
      </c>
      <c r="G371" s="12"/>
      <c r="H371" s="58">
        <f>G371*F371</f>
        <v>0</v>
      </c>
      <c r="I371" s="8"/>
    </row>
    <row r="372" spans="1:12">
      <c r="A372" s="52">
        <f>A371+1</f>
        <v>175</v>
      </c>
      <c r="B372" s="53" t="s">
        <v>517</v>
      </c>
      <c r="C372" s="59" t="s">
        <v>181</v>
      </c>
      <c r="D372" s="196" t="s">
        <v>523</v>
      </c>
      <c r="E372" s="56" t="s">
        <v>79</v>
      </c>
      <c r="F372" s="12">
        <v>4</v>
      </c>
      <c r="G372" s="12"/>
      <c r="H372" s="58">
        <f>G372*F372</f>
        <v>0</v>
      </c>
      <c r="I372" s="8"/>
    </row>
    <row r="373" spans="1:12">
      <c r="A373" s="52"/>
      <c r="B373" s="53" t="s">
        <v>517</v>
      </c>
      <c r="C373" s="59" t="s">
        <v>12</v>
      </c>
      <c r="D373" s="196" t="s">
        <v>524</v>
      </c>
      <c r="E373" s="56"/>
      <c r="F373" s="57"/>
      <c r="G373" s="57"/>
      <c r="H373" s="58"/>
      <c r="I373" s="8"/>
    </row>
    <row r="374" spans="1:12">
      <c r="A374" s="52">
        <f>A372+1</f>
        <v>176</v>
      </c>
      <c r="B374" s="53" t="s">
        <v>517</v>
      </c>
      <c r="C374" s="59" t="s">
        <v>165</v>
      </c>
      <c r="D374" s="196" t="s">
        <v>525</v>
      </c>
      <c r="E374" s="56" t="s">
        <v>124</v>
      </c>
      <c r="F374" s="12">
        <v>210.4</v>
      </c>
      <c r="G374" s="12"/>
      <c r="H374" s="58">
        <f>G374*F374</f>
        <v>0</v>
      </c>
      <c r="I374" s="8"/>
    </row>
    <row r="375" spans="1:12" s="2" customFormat="1">
      <c r="A375" s="52"/>
      <c r="B375" s="157"/>
      <c r="C375" s="200"/>
      <c r="D375" s="205" t="s">
        <v>526</v>
      </c>
      <c r="E375" s="206"/>
      <c r="F375" s="206"/>
      <c r="G375" s="206"/>
      <c r="H375" s="207">
        <f>SUM(H367:H374)</f>
        <v>0</v>
      </c>
      <c r="I375" s="8"/>
      <c r="J375" s="8"/>
      <c r="K375" s="8"/>
      <c r="L375" s="8"/>
    </row>
    <row r="376" spans="1:12" s="5" customFormat="1">
      <c r="A376" s="52"/>
      <c r="B376" s="53" t="s">
        <v>527</v>
      </c>
      <c r="C376" s="54"/>
      <c r="D376" s="196" t="s">
        <v>528</v>
      </c>
      <c r="E376" s="56"/>
      <c r="F376" s="57"/>
      <c r="G376" s="57"/>
      <c r="H376" s="58"/>
      <c r="I376" s="2"/>
      <c r="J376" s="2"/>
      <c r="K376" s="2"/>
      <c r="L376" s="2"/>
    </row>
    <row r="377" spans="1:12">
      <c r="A377" s="52"/>
      <c r="B377" s="53" t="s">
        <v>527</v>
      </c>
      <c r="C377" s="59" t="s">
        <v>7</v>
      </c>
      <c r="D377" s="196" t="s">
        <v>529</v>
      </c>
      <c r="E377" s="56"/>
      <c r="F377" s="57"/>
      <c r="G377" s="57"/>
      <c r="H377" s="58"/>
      <c r="I377" s="5"/>
      <c r="J377" s="5"/>
      <c r="K377" s="5"/>
      <c r="L377" s="5"/>
    </row>
    <row r="378" spans="1:12">
      <c r="A378" s="52">
        <f>A374+1</f>
        <v>177</v>
      </c>
      <c r="B378" s="53" t="s">
        <v>527</v>
      </c>
      <c r="C378" s="59" t="s">
        <v>58</v>
      </c>
      <c r="D378" s="196" t="s">
        <v>530</v>
      </c>
      <c r="E378" s="56" t="s">
        <v>69</v>
      </c>
      <c r="F378" s="12">
        <v>1899</v>
      </c>
      <c r="G378" s="12"/>
      <c r="H378" s="58">
        <f>G378*F378</f>
        <v>0</v>
      </c>
      <c r="I378" s="8"/>
    </row>
    <row r="379" spans="1:12">
      <c r="A379" s="52"/>
      <c r="B379" s="53" t="s">
        <v>527</v>
      </c>
      <c r="C379" s="59" t="s">
        <v>10</v>
      </c>
      <c r="D379" s="196" t="s">
        <v>531</v>
      </c>
      <c r="E379" s="56"/>
      <c r="F379" s="57"/>
      <c r="G379" s="57"/>
      <c r="H379" s="58"/>
      <c r="I379" s="8"/>
    </row>
    <row r="380" spans="1:12">
      <c r="A380" s="52">
        <f>A378+1</f>
        <v>178</v>
      </c>
      <c r="B380" s="53" t="s">
        <v>527</v>
      </c>
      <c r="C380" s="59" t="s">
        <v>191</v>
      </c>
      <c r="D380" s="196" t="s">
        <v>532</v>
      </c>
      <c r="E380" s="56" t="s">
        <v>69</v>
      </c>
      <c r="F380" s="12">
        <v>100</v>
      </c>
      <c r="G380" s="12"/>
      <c r="H380" s="58">
        <f>G380*F380</f>
        <v>0</v>
      </c>
      <c r="I380" s="8"/>
    </row>
    <row r="381" spans="1:12">
      <c r="A381" s="52">
        <f>A380+1</f>
        <v>179</v>
      </c>
      <c r="B381" s="53" t="s">
        <v>527</v>
      </c>
      <c r="C381" s="59" t="s">
        <v>14</v>
      </c>
      <c r="D381" s="196" t="s">
        <v>533</v>
      </c>
      <c r="E381" s="56" t="s">
        <v>69</v>
      </c>
      <c r="F381" s="12">
        <v>2596.6799999999998</v>
      </c>
      <c r="G381" s="12"/>
      <c r="H381" s="58">
        <f>G381*F381</f>
        <v>0</v>
      </c>
      <c r="I381" s="8"/>
    </row>
    <row r="382" spans="1:12">
      <c r="A382" s="52">
        <f>A381+1</f>
        <v>180</v>
      </c>
      <c r="B382" s="53" t="s">
        <v>527</v>
      </c>
      <c r="C382" s="59" t="s">
        <v>50</v>
      </c>
      <c r="D382" s="196" t="s">
        <v>534</v>
      </c>
      <c r="E382" s="56" t="s">
        <v>69</v>
      </c>
      <c r="F382" s="12">
        <v>3104.9</v>
      </c>
      <c r="G382" s="12"/>
      <c r="H382" s="58">
        <f>G382*F382</f>
        <v>0</v>
      </c>
      <c r="I382" s="8"/>
    </row>
    <row r="383" spans="1:12">
      <c r="A383" s="52">
        <f>A382+1</f>
        <v>181</v>
      </c>
      <c r="B383" s="53" t="s">
        <v>527</v>
      </c>
      <c r="C383" s="59" t="s">
        <v>116</v>
      </c>
      <c r="D383" s="196" t="s">
        <v>535</v>
      </c>
      <c r="E383" s="56" t="s">
        <v>69</v>
      </c>
      <c r="F383" s="12">
        <v>1049.73</v>
      </c>
      <c r="G383" s="12"/>
      <c r="H383" s="58">
        <f>G383*F383</f>
        <v>0</v>
      </c>
      <c r="I383" s="8"/>
    </row>
    <row r="384" spans="1:12" ht="24">
      <c r="A384" s="52"/>
      <c r="B384" s="53" t="s">
        <v>527</v>
      </c>
      <c r="C384" s="59" t="s">
        <v>120</v>
      </c>
      <c r="D384" s="196" t="s">
        <v>536</v>
      </c>
      <c r="E384" s="56"/>
      <c r="F384" s="57"/>
      <c r="G384" s="57"/>
      <c r="H384" s="58"/>
      <c r="I384" s="8"/>
    </row>
    <row r="385" spans="1:9" ht="36">
      <c r="A385" s="52">
        <f>A383+1</f>
        <v>182</v>
      </c>
      <c r="B385" s="53" t="s">
        <v>527</v>
      </c>
      <c r="C385" s="59" t="s">
        <v>122</v>
      </c>
      <c r="D385" s="196" t="s">
        <v>537</v>
      </c>
      <c r="E385" s="56" t="s">
        <v>69</v>
      </c>
      <c r="F385" s="12">
        <v>7066.64</v>
      </c>
      <c r="G385" s="12"/>
      <c r="H385" s="58">
        <f>G385*F385</f>
        <v>0</v>
      </c>
      <c r="I385" s="8"/>
    </row>
    <row r="386" spans="1:9">
      <c r="A386" s="52"/>
      <c r="B386" s="53" t="s">
        <v>527</v>
      </c>
      <c r="C386" s="59" t="s">
        <v>134</v>
      </c>
      <c r="D386" s="196" t="s">
        <v>538</v>
      </c>
      <c r="E386" s="56"/>
      <c r="F386" s="57"/>
      <c r="G386" s="57"/>
      <c r="H386" s="58"/>
      <c r="I386" s="8"/>
    </row>
    <row r="387" spans="1:9">
      <c r="A387" s="52">
        <f>A385+1</f>
        <v>183</v>
      </c>
      <c r="B387" s="53" t="s">
        <v>527</v>
      </c>
      <c r="C387" s="59" t="s">
        <v>405</v>
      </c>
      <c r="D387" s="196" t="s">
        <v>539</v>
      </c>
      <c r="E387" s="56" t="s">
        <v>69</v>
      </c>
      <c r="F387" s="12">
        <v>305.8</v>
      </c>
      <c r="G387" s="12"/>
      <c r="H387" s="58">
        <f>G387*F387</f>
        <v>0</v>
      </c>
      <c r="I387" s="8"/>
    </row>
    <row r="388" spans="1:9">
      <c r="A388" s="52"/>
      <c r="B388" s="53" t="s">
        <v>527</v>
      </c>
      <c r="C388" s="59" t="s">
        <v>138</v>
      </c>
      <c r="D388" s="196" t="s">
        <v>540</v>
      </c>
      <c r="E388" s="56"/>
      <c r="F388" s="57"/>
      <c r="G388" s="57"/>
      <c r="H388" s="58"/>
      <c r="I388" s="8"/>
    </row>
    <row r="389" spans="1:9">
      <c r="A389" s="52">
        <f>A387+1</f>
        <v>184</v>
      </c>
      <c r="B389" s="53" t="s">
        <v>527</v>
      </c>
      <c r="C389" s="59" t="s">
        <v>140</v>
      </c>
      <c r="D389" s="196" t="s">
        <v>541</v>
      </c>
      <c r="E389" s="56" t="s">
        <v>124</v>
      </c>
      <c r="F389" s="12">
        <v>20</v>
      </c>
      <c r="G389" s="12"/>
      <c r="H389" s="58">
        <f>G389*F389</f>
        <v>0</v>
      </c>
      <c r="I389" s="8"/>
    </row>
    <row r="390" spans="1:9">
      <c r="A390" s="52"/>
      <c r="B390" s="53" t="s">
        <v>527</v>
      </c>
      <c r="C390" s="59" t="s">
        <v>142</v>
      </c>
      <c r="D390" s="196" t="s">
        <v>542</v>
      </c>
      <c r="E390" s="56"/>
      <c r="F390" s="57"/>
      <c r="G390" s="57"/>
      <c r="H390" s="58"/>
      <c r="I390" s="8"/>
    </row>
    <row r="391" spans="1:9">
      <c r="A391" s="52">
        <f>A389+1</f>
        <v>185</v>
      </c>
      <c r="B391" s="53" t="s">
        <v>527</v>
      </c>
      <c r="C391" s="59" t="s">
        <v>264</v>
      </c>
      <c r="D391" s="196" t="s">
        <v>543</v>
      </c>
      <c r="E391" s="56" t="s">
        <v>124</v>
      </c>
      <c r="F391" s="12">
        <v>10</v>
      </c>
      <c r="G391" s="12"/>
      <c r="H391" s="58">
        <f>G391*F391</f>
        <v>0</v>
      </c>
      <c r="I391" s="8"/>
    </row>
    <row r="392" spans="1:9">
      <c r="A392" s="52">
        <f>A391+1</f>
        <v>186</v>
      </c>
      <c r="B392" s="53" t="s">
        <v>527</v>
      </c>
      <c r="C392" s="59" t="s">
        <v>544</v>
      </c>
      <c r="D392" s="196" t="s">
        <v>545</v>
      </c>
      <c r="E392" s="56" t="s">
        <v>124</v>
      </c>
      <c r="F392" s="12">
        <v>29</v>
      </c>
      <c r="G392" s="12"/>
      <c r="H392" s="58">
        <f>G392*F392</f>
        <v>0</v>
      </c>
      <c r="I392" s="8"/>
    </row>
    <row r="393" spans="1:9">
      <c r="A393" s="52"/>
      <c r="B393" s="53" t="s">
        <v>527</v>
      </c>
      <c r="C393" s="59" t="s">
        <v>145</v>
      </c>
      <c r="D393" s="196" t="s">
        <v>546</v>
      </c>
      <c r="E393" s="56"/>
      <c r="F393" s="57"/>
      <c r="G393" s="57"/>
      <c r="H393" s="58"/>
      <c r="I393" s="8"/>
    </row>
    <row r="394" spans="1:9">
      <c r="A394" s="52">
        <f>A392+1</f>
        <v>187</v>
      </c>
      <c r="B394" s="53" t="s">
        <v>527</v>
      </c>
      <c r="C394" s="59" t="s">
        <v>547</v>
      </c>
      <c r="D394" s="196" t="s">
        <v>548</v>
      </c>
      <c r="E394" s="56" t="s">
        <v>124</v>
      </c>
      <c r="F394" s="12">
        <v>27</v>
      </c>
      <c r="G394" s="12"/>
      <c r="H394" s="58">
        <f>G394*F394</f>
        <v>0</v>
      </c>
      <c r="I394" s="8"/>
    </row>
    <row r="395" spans="1:9">
      <c r="A395" s="52"/>
      <c r="B395" s="53" t="s">
        <v>527</v>
      </c>
      <c r="C395" s="59" t="s">
        <v>148</v>
      </c>
      <c r="D395" s="196" t="s">
        <v>549</v>
      </c>
      <c r="E395" s="56"/>
      <c r="F395" s="57"/>
      <c r="G395" s="57"/>
      <c r="H395" s="58"/>
      <c r="I395" s="8"/>
    </row>
    <row r="396" spans="1:9">
      <c r="A396" s="52">
        <f>A394+1</f>
        <v>188</v>
      </c>
      <c r="B396" s="53" t="s">
        <v>527</v>
      </c>
      <c r="C396" s="59" t="s">
        <v>550</v>
      </c>
      <c r="D396" s="196" t="s">
        <v>551</v>
      </c>
      <c r="E396" s="56" t="s">
        <v>69</v>
      </c>
      <c r="F396" s="12">
        <v>10</v>
      </c>
      <c r="G396" s="12"/>
      <c r="H396" s="58">
        <f>G396*F396</f>
        <v>0</v>
      </c>
      <c r="I396" s="8"/>
    </row>
    <row r="397" spans="1:9">
      <c r="A397" s="52"/>
      <c r="B397" s="53" t="s">
        <v>527</v>
      </c>
      <c r="C397" s="59" t="s">
        <v>552</v>
      </c>
      <c r="D397" s="196" t="s">
        <v>553</v>
      </c>
      <c r="E397" s="56"/>
      <c r="F397" s="57"/>
      <c r="G397" s="57"/>
      <c r="H397" s="58"/>
      <c r="I397" s="8"/>
    </row>
    <row r="398" spans="1:9">
      <c r="A398" s="52">
        <f>A396+1</f>
        <v>189</v>
      </c>
      <c r="B398" s="53" t="s">
        <v>527</v>
      </c>
      <c r="C398" s="59" t="s">
        <v>554</v>
      </c>
      <c r="D398" s="196" t="s">
        <v>555</v>
      </c>
      <c r="E398" s="56" t="s">
        <v>69</v>
      </c>
      <c r="F398" s="12">
        <v>30</v>
      </c>
      <c r="G398" s="12"/>
      <c r="H398" s="58">
        <f>G398*F398</f>
        <v>0</v>
      </c>
      <c r="I398" s="8"/>
    </row>
    <row r="399" spans="1:9">
      <c r="A399" s="52"/>
      <c r="B399" s="53" t="s">
        <v>527</v>
      </c>
      <c r="C399" s="59" t="s">
        <v>288</v>
      </c>
      <c r="D399" s="196" t="s">
        <v>556</v>
      </c>
      <c r="E399" s="56"/>
      <c r="F399" s="57"/>
      <c r="G399" s="57"/>
      <c r="H399" s="58"/>
      <c r="I399" s="8"/>
    </row>
    <row r="400" spans="1:9">
      <c r="A400" s="52">
        <f>A398+1</f>
        <v>190</v>
      </c>
      <c r="B400" s="53" t="s">
        <v>527</v>
      </c>
      <c r="C400" s="59" t="s">
        <v>290</v>
      </c>
      <c r="D400" s="196" t="s">
        <v>557</v>
      </c>
      <c r="E400" s="56" t="s">
        <v>124</v>
      </c>
      <c r="F400" s="12">
        <v>20</v>
      </c>
      <c r="G400" s="12"/>
      <c r="H400" s="58">
        <f>G400*F400</f>
        <v>0</v>
      </c>
      <c r="I400" s="8"/>
    </row>
    <row r="401" spans="1:12">
      <c r="A401" s="52">
        <f>A400+1</f>
        <v>191</v>
      </c>
      <c r="B401" s="53" t="s">
        <v>527</v>
      </c>
      <c r="C401" s="59" t="s">
        <v>296</v>
      </c>
      <c r="D401" s="196" t="s">
        <v>558</v>
      </c>
      <c r="E401" s="56" t="s">
        <v>144</v>
      </c>
      <c r="F401" s="12">
        <v>18</v>
      </c>
      <c r="G401" s="12"/>
      <c r="H401" s="58">
        <f>G401*F401</f>
        <v>0</v>
      </c>
      <c r="I401" s="8"/>
    </row>
    <row r="402" spans="1:12">
      <c r="A402" s="52">
        <f>A401+1</f>
        <v>192</v>
      </c>
      <c r="B402" s="53" t="s">
        <v>527</v>
      </c>
      <c r="C402" s="59" t="s">
        <v>559</v>
      </c>
      <c r="D402" s="196" t="s">
        <v>560</v>
      </c>
      <c r="E402" s="56" t="s">
        <v>147</v>
      </c>
      <c r="F402" s="12">
        <v>1</v>
      </c>
      <c r="G402" s="12"/>
      <c r="H402" s="58">
        <f>G402*F402</f>
        <v>0</v>
      </c>
      <c r="I402" s="8"/>
    </row>
    <row r="403" spans="1:12" s="2" customFormat="1">
      <c r="A403" s="52"/>
      <c r="B403" s="157"/>
      <c r="C403" s="200"/>
      <c r="D403" s="205" t="s">
        <v>561</v>
      </c>
      <c r="E403" s="206"/>
      <c r="F403" s="206"/>
      <c r="G403" s="206"/>
      <c r="H403" s="207">
        <f>SUM(H376:H402)</f>
        <v>0</v>
      </c>
      <c r="I403" s="8"/>
      <c r="J403" s="8"/>
      <c r="K403" s="8"/>
      <c r="L403" s="8"/>
    </row>
    <row r="404" spans="1:12" s="5" customFormat="1">
      <c r="A404" s="52"/>
      <c r="B404" s="53" t="s">
        <v>562</v>
      </c>
      <c r="C404" s="54"/>
      <c r="D404" s="196" t="s">
        <v>563</v>
      </c>
      <c r="E404" s="56"/>
      <c r="F404" s="57"/>
      <c r="G404" s="57"/>
      <c r="H404" s="58"/>
      <c r="I404" s="2"/>
      <c r="J404" s="2"/>
      <c r="K404" s="2"/>
      <c r="L404" s="2"/>
    </row>
    <row r="405" spans="1:12" s="5" customFormat="1">
      <c r="A405" s="52"/>
      <c r="B405" s="53" t="s">
        <v>564</v>
      </c>
      <c r="C405" s="54"/>
      <c r="D405" s="196" t="s">
        <v>565</v>
      </c>
      <c r="E405" s="56"/>
      <c r="F405" s="57"/>
      <c r="G405" s="57"/>
      <c r="H405" s="58"/>
    </row>
    <row r="406" spans="1:12">
      <c r="A406" s="52"/>
      <c r="B406" s="53" t="s">
        <v>564</v>
      </c>
      <c r="C406" s="59" t="s">
        <v>7</v>
      </c>
      <c r="D406" s="196" t="s">
        <v>566</v>
      </c>
      <c r="E406" s="56"/>
      <c r="F406" s="57"/>
      <c r="G406" s="57"/>
      <c r="H406" s="58"/>
      <c r="I406" s="5"/>
      <c r="J406" s="5"/>
      <c r="K406" s="5"/>
      <c r="L406" s="5"/>
    </row>
    <row r="407" spans="1:12">
      <c r="A407" s="52">
        <f>A402+1</f>
        <v>193</v>
      </c>
      <c r="B407" s="53" t="s">
        <v>564</v>
      </c>
      <c r="C407" s="59" t="s">
        <v>178</v>
      </c>
      <c r="D407" s="196" t="s">
        <v>567</v>
      </c>
      <c r="E407" s="56" t="s">
        <v>90</v>
      </c>
      <c r="F407" s="12">
        <v>32.58</v>
      </c>
      <c r="G407" s="12"/>
      <c r="H407" s="58">
        <f>G407*F407</f>
        <v>0</v>
      </c>
      <c r="I407" s="8"/>
    </row>
    <row r="408" spans="1:12">
      <c r="A408" s="52">
        <f>A407+1</f>
        <v>194</v>
      </c>
      <c r="B408" s="53" t="s">
        <v>564</v>
      </c>
      <c r="C408" s="59" t="s">
        <v>58</v>
      </c>
      <c r="D408" s="196" t="s">
        <v>568</v>
      </c>
      <c r="E408" s="56" t="s">
        <v>90</v>
      </c>
      <c r="F408" s="12">
        <v>244.36</v>
      </c>
      <c r="G408" s="12"/>
      <c r="H408" s="58">
        <f>G408*F408</f>
        <v>0</v>
      </c>
      <c r="I408" s="8"/>
    </row>
    <row r="409" spans="1:12">
      <c r="A409" s="52">
        <f>A408+1</f>
        <v>195</v>
      </c>
      <c r="B409" s="53" t="s">
        <v>564</v>
      </c>
      <c r="C409" s="59" t="s">
        <v>10</v>
      </c>
      <c r="D409" s="196" t="s">
        <v>569</v>
      </c>
      <c r="E409" s="56" t="s">
        <v>69</v>
      </c>
      <c r="F409" s="12">
        <v>1086.0899999999999</v>
      </c>
      <c r="G409" s="12"/>
      <c r="H409" s="58">
        <f>G409*F409</f>
        <v>0</v>
      </c>
      <c r="I409" s="8"/>
    </row>
    <row r="410" spans="1:12" s="2" customFormat="1">
      <c r="A410" s="92"/>
      <c r="B410" s="157"/>
      <c r="C410" s="200"/>
      <c r="D410" s="205" t="s">
        <v>570</v>
      </c>
      <c r="E410" s="206"/>
      <c r="F410" s="206"/>
      <c r="G410" s="206"/>
      <c r="H410" s="207">
        <f>SUM(H405:H409)</f>
        <v>0</v>
      </c>
      <c r="I410" s="8"/>
      <c r="J410" s="8"/>
      <c r="K410" s="8"/>
      <c r="L410" s="8"/>
    </row>
    <row r="411" spans="1:12" s="5" customFormat="1">
      <c r="A411" s="52"/>
      <c r="B411" s="53" t="s">
        <v>571</v>
      </c>
      <c r="C411" s="54"/>
      <c r="D411" s="196" t="s">
        <v>572</v>
      </c>
      <c r="E411" s="56"/>
      <c r="F411" s="57"/>
      <c r="G411" s="57"/>
      <c r="H411" s="58"/>
      <c r="I411" s="2"/>
      <c r="J411" s="2"/>
      <c r="K411" s="2"/>
      <c r="L411" s="2"/>
    </row>
    <row r="412" spans="1:12">
      <c r="A412" s="52">
        <f>A409+1</f>
        <v>196</v>
      </c>
      <c r="B412" s="53" t="s">
        <v>571</v>
      </c>
      <c r="C412" s="59" t="s">
        <v>7</v>
      </c>
      <c r="D412" s="196" t="s">
        <v>573</v>
      </c>
      <c r="E412" s="56" t="s">
        <v>69</v>
      </c>
      <c r="F412" s="12">
        <v>28.53</v>
      </c>
      <c r="G412" s="12"/>
      <c r="H412" s="58">
        <f>G412*F412</f>
        <v>0</v>
      </c>
      <c r="I412" s="5"/>
      <c r="J412" s="5"/>
      <c r="K412" s="5"/>
      <c r="L412" s="5"/>
    </row>
    <row r="413" spans="1:12" s="2" customFormat="1">
      <c r="A413" s="92"/>
      <c r="B413" s="157"/>
      <c r="C413" s="200"/>
      <c r="D413" s="205" t="s">
        <v>574</v>
      </c>
      <c r="E413" s="206"/>
      <c r="F413" s="206"/>
      <c r="G413" s="206"/>
      <c r="H413" s="207">
        <f>SUM(H411:H412)</f>
        <v>0</v>
      </c>
      <c r="I413" s="8"/>
      <c r="J413" s="8"/>
      <c r="K413" s="8"/>
      <c r="L413" s="8"/>
    </row>
    <row r="414" spans="1:12" s="5" customFormat="1">
      <c r="A414" s="52"/>
      <c r="B414" s="53" t="s">
        <v>575</v>
      </c>
      <c r="C414" s="54"/>
      <c r="D414" s="196" t="s">
        <v>576</v>
      </c>
      <c r="E414" s="56"/>
      <c r="F414" s="57"/>
      <c r="G414" s="57"/>
      <c r="H414" s="58"/>
      <c r="I414" s="2"/>
      <c r="J414" s="2"/>
      <c r="K414" s="2"/>
      <c r="L414" s="2"/>
    </row>
    <row r="415" spans="1:12" ht="24">
      <c r="A415" s="52">
        <f>A412+1</f>
        <v>197</v>
      </c>
      <c r="B415" s="53" t="s">
        <v>575</v>
      </c>
      <c r="C415" s="59" t="s">
        <v>120</v>
      </c>
      <c r="D415" s="196" t="s">
        <v>577</v>
      </c>
      <c r="E415" s="56" t="s">
        <v>69</v>
      </c>
      <c r="F415" s="12">
        <v>227.75</v>
      </c>
      <c r="G415" s="12"/>
      <c r="H415" s="58">
        <f>G415*F415</f>
        <v>0</v>
      </c>
      <c r="I415" s="5"/>
      <c r="J415" s="5"/>
      <c r="K415" s="5"/>
      <c r="L415" s="5"/>
    </row>
    <row r="416" spans="1:12" s="2" customFormat="1">
      <c r="A416" s="92"/>
      <c r="B416" s="157"/>
      <c r="C416" s="200"/>
      <c r="D416" s="205" t="s">
        <v>578</v>
      </c>
      <c r="E416" s="206"/>
      <c r="F416" s="206"/>
      <c r="G416" s="206"/>
      <c r="H416" s="207">
        <f>SUM(H414:H415)</f>
        <v>0</v>
      </c>
      <c r="I416" s="8"/>
      <c r="J416" s="8"/>
      <c r="K416" s="8"/>
      <c r="L416" s="8"/>
    </row>
    <row r="417" spans="1:12" s="5" customFormat="1">
      <c r="A417" s="52"/>
      <c r="B417" s="53" t="s">
        <v>579</v>
      </c>
      <c r="C417" s="54"/>
      <c r="D417" s="196" t="s">
        <v>580</v>
      </c>
      <c r="E417" s="56"/>
      <c r="F417" s="57"/>
      <c r="G417" s="57"/>
      <c r="H417" s="58"/>
      <c r="I417" s="2"/>
      <c r="J417" s="2"/>
      <c r="K417" s="2"/>
      <c r="L417" s="2"/>
    </row>
    <row r="418" spans="1:12">
      <c r="A418" s="52"/>
      <c r="B418" s="53" t="s">
        <v>579</v>
      </c>
      <c r="C418" s="59" t="s">
        <v>10</v>
      </c>
      <c r="D418" s="196" t="s">
        <v>581</v>
      </c>
      <c r="E418" s="56"/>
      <c r="F418" s="57"/>
      <c r="G418" s="57"/>
      <c r="H418" s="58"/>
      <c r="I418" s="5"/>
      <c r="J418" s="5"/>
      <c r="K418" s="5"/>
      <c r="L418" s="5"/>
    </row>
    <row r="419" spans="1:12">
      <c r="A419" s="52">
        <f>A415+1</f>
        <v>198</v>
      </c>
      <c r="B419" s="53" t="s">
        <v>579</v>
      </c>
      <c r="C419" s="59" t="s">
        <v>191</v>
      </c>
      <c r="D419" s="196" t="s">
        <v>582</v>
      </c>
      <c r="E419" s="56" t="s">
        <v>124</v>
      </c>
      <c r="F419" s="12">
        <v>19</v>
      </c>
      <c r="G419" s="12"/>
      <c r="H419" s="58">
        <f>G419*F419</f>
        <v>0</v>
      </c>
      <c r="I419" s="8"/>
    </row>
    <row r="420" spans="1:12">
      <c r="A420" s="52">
        <f>A419+1</f>
        <v>199</v>
      </c>
      <c r="B420" s="53" t="s">
        <v>579</v>
      </c>
      <c r="C420" s="59" t="s">
        <v>12</v>
      </c>
      <c r="D420" s="196" t="s">
        <v>583</v>
      </c>
      <c r="E420" s="56" t="s">
        <v>234</v>
      </c>
      <c r="F420" s="12">
        <v>20</v>
      </c>
      <c r="G420" s="12"/>
      <c r="H420" s="58">
        <f>G420*F420</f>
        <v>0</v>
      </c>
      <c r="I420" s="8"/>
    </row>
    <row r="421" spans="1:12" s="2" customFormat="1">
      <c r="A421" s="92"/>
      <c r="B421" s="157"/>
      <c r="C421" s="200"/>
      <c r="D421" s="205" t="s">
        <v>584</v>
      </c>
      <c r="E421" s="206"/>
      <c r="F421" s="206"/>
      <c r="G421" s="206"/>
      <c r="H421" s="207">
        <f>SUM(H417:H420)</f>
        <v>0</v>
      </c>
      <c r="I421" s="8"/>
      <c r="J421" s="8"/>
      <c r="K421" s="8"/>
      <c r="L421" s="8"/>
    </row>
    <row r="422" spans="1:12" s="5" customFormat="1">
      <c r="A422" s="52"/>
      <c r="B422" s="53" t="s">
        <v>585</v>
      </c>
      <c r="C422" s="54"/>
      <c r="D422" s="196" t="s">
        <v>586</v>
      </c>
      <c r="E422" s="56"/>
      <c r="F422" s="57"/>
      <c r="G422" s="57"/>
      <c r="H422" s="58"/>
      <c r="I422" s="2"/>
      <c r="J422" s="2"/>
      <c r="K422" s="2"/>
      <c r="L422" s="2"/>
    </row>
    <row r="423" spans="1:12">
      <c r="A423" s="52">
        <f>A420+1</f>
        <v>200</v>
      </c>
      <c r="B423" s="53" t="s">
        <v>585</v>
      </c>
      <c r="C423" s="59" t="s">
        <v>50</v>
      </c>
      <c r="D423" s="196" t="s">
        <v>587</v>
      </c>
      <c r="E423" s="56" t="s">
        <v>79</v>
      </c>
      <c r="F423" s="12">
        <v>14</v>
      </c>
      <c r="G423" s="12"/>
      <c r="H423" s="58">
        <f>G423*F423</f>
        <v>0</v>
      </c>
      <c r="I423" s="5"/>
      <c r="J423" s="5"/>
      <c r="K423" s="5"/>
      <c r="L423" s="5"/>
    </row>
    <row r="424" spans="1:12">
      <c r="A424" s="52">
        <f>A423+1</f>
        <v>201</v>
      </c>
      <c r="B424" s="53" t="s">
        <v>585</v>
      </c>
      <c r="C424" s="59" t="s">
        <v>116</v>
      </c>
      <c r="D424" s="196" t="s">
        <v>588</v>
      </c>
      <c r="E424" s="56" t="s">
        <v>234</v>
      </c>
      <c r="F424" s="12">
        <v>4</v>
      </c>
      <c r="G424" s="12"/>
      <c r="H424" s="58">
        <f>G424*F424</f>
        <v>0</v>
      </c>
      <c r="I424" s="8"/>
    </row>
    <row r="425" spans="1:12" s="2" customFormat="1">
      <c r="A425" s="92"/>
      <c r="B425" s="157"/>
      <c r="C425" s="200"/>
      <c r="D425" s="205" t="s">
        <v>589</v>
      </c>
      <c r="E425" s="206"/>
      <c r="F425" s="206"/>
      <c r="G425" s="206"/>
      <c r="H425" s="207">
        <f>SUM(H422:H424)</f>
        <v>0</v>
      </c>
      <c r="I425" s="8"/>
      <c r="J425" s="8"/>
      <c r="K425" s="8"/>
      <c r="L425" s="8"/>
    </row>
    <row r="426" spans="1:12" s="5" customFormat="1">
      <c r="A426" s="52"/>
      <c r="B426" s="53" t="s">
        <v>590</v>
      </c>
      <c r="C426" s="54"/>
      <c r="D426" s="196" t="s">
        <v>591</v>
      </c>
      <c r="E426" s="56"/>
      <c r="F426" s="57"/>
      <c r="G426" s="57"/>
      <c r="H426" s="58"/>
      <c r="I426" s="2"/>
      <c r="J426" s="2"/>
      <c r="K426" s="2"/>
      <c r="L426" s="2"/>
    </row>
    <row r="427" spans="1:12" s="5" customFormat="1">
      <c r="A427" s="52"/>
      <c r="B427" s="53" t="s">
        <v>592</v>
      </c>
      <c r="C427" s="54"/>
      <c r="D427" s="196" t="s">
        <v>593</v>
      </c>
      <c r="E427" s="56"/>
      <c r="F427" s="57"/>
      <c r="G427" s="57"/>
      <c r="H427" s="58"/>
    </row>
    <row r="428" spans="1:12">
      <c r="A428" s="52">
        <f>A424+1</f>
        <v>202</v>
      </c>
      <c r="B428" s="53" t="s">
        <v>592</v>
      </c>
      <c r="C428" s="59" t="s">
        <v>7</v>
      </c>
      <c r="D428" s="196" t="s">
        <v>594</v>
      </c>
      <c r="E428" s="56" t="s">
        <v>595</v>
      </c>
      <c r="F428" s="12">
        <v>3809.06</v>
      </c>
      <c r="G428" s="12"/>
      <c r="H428" s="58">
        <f>G428*F428</f>
        <v>0</v>
      </c>
      <c r="I428" s="5"/>
      <c r="J428" s="5"/>
      <c r="K428" s="5"/>
      <c r="L428" s="5"/>
    </row>
    <row r="429" spans="1:12" s="2" customFormat="1">
      <c r="A429" s="92"/>
      <c r="B429" s="157"/>
      <c r="C429" s="200"/>
      <c r="D429" s="208" t="s">
        <v>596</v>
      </c>
      <c r="E429" s="206"/>
      <c r="F429" s="206"/>
      <c r="G429" s="206"/>
      <c r="H429" s="207">
        <f>SUM(H427:H428)</f>
        <v>0</v>
      </c>
      <c r="I429" s="8"/>
      <c r="J429" s="8"/>
      <c r="K429" s="8"/>
      <c r="L429" s="8"/>
    </row>
    <row r="430" spans="1:12" s="5" customFormat="1">
      <c r="A430" s="52"/>
      <c r="B430" s="53" t="s">
        <v>597</v>
      </c>
      <c r="C430" s="54"/>
      <c r="D430" s="196" t="s">
        <v>598</v>
      </c>
      <c r="E430" s="56"/>
      <c r="F430" s="57"/>
      <c r="G430" s="57"/>
      <c r="H430" s="58"/>
      <c r="I430" s="2"/>
      <c r="J430" s="2"/>
      <c r="K430" s="2"/>
      <c r="L430" s="2"/>
    </row>
    <row r="431" spans="1:12">
      <c r="A431" s="52">
        <f>A428+1</f>
        <v>203</v>
      </c>
      <c r="B431" s="53" t="s">
        <v>597</v>
      </c>
      <c r="C431" s="59" t="s">
        <v>7</v>
      </c>
      <c r="D431" s="196" t="s">
        <v>599</v>
      </c>
      <c r="E431" s="56" t="s">
        <v>595</v>
      </c>
      <c r="F431" s="12">
        <v>5298.93</v>
      </c>
      <c r="G431" s="12"/>
      <c r="H431" s="58">
        <f>G431*F431</f>
        <v>0</v>
      </c>
      <c r="I431" s="5"/>
      <c r="J431" s="19"/>
      <c r="K431" s="5"/>
      <c r="L431" s="5"/>
    </row>
    <row r="432" spans="1:12" s="2" customFormat="1">
      <c r="A432" s="92"/>
      <c r="B432" s="157"/>
      <c r="C432" s="200"/>
      <c r="D432" s="208" t="s">
        <v>600</v>
      </c>
      <c r="E432" s="206"/>
      <c r="F432" s="206"/>
      <c r="G432" s="206"/>
      <c r="H432" s="207">
        <f>SUM(H430:H431)</f>
        <v>0</v>
      </c>
      <c r="I432" s="8"/>
      <c r="J432" s="8"/>
      <c r="K432" s="8"/>
      <c r="L432" s="8"/>
    </row>
    <row r="433" spans="1:12" s="5" customFormat="1">
      <c r="A433" s="52"/>
      <c r="B433" s="53" t="s">
        <v>601</v>
      </c>
      <c r="C433" s="54"/>
      <c r="D433" s="196" t="s">
        <v>602</v>
      </c>
      <c r="E433" s="56"/>
      <c r="F433" s="57"/>
      <c r="G433" s="57"/>
      <c r="H433" s="58"/>
      <c r="I433" s="2"/>
      <c r="J433" s="2"/>
      <c r="K433" s="2"/>
      <c r="L433" s="2"/>
    </row>
    <row r="434" spans="1:12">
      <c r="A434" s="52">
        <f>A431+1</f>
        <v>204</v>
      </c>
      <c r="B434" s="53" t="s">
        <v>601</v>
      </c>
      <c r="C434" s="59" t="s">
        <v>7</v>
      </c>
      <c r="D434" s="196" t="s">
        <v>603</v>
      </c>
      <c r="E434" s="56" t="s">
        <v>595</v>
      </c>
      <c r="F434" s="12">
        <v>3354.52</v>
      </c>
      <c r="G434" s="12"/>
      <c r="H434" s="58">
        <f>G434*F434</f>
        <v>0</v>
      </c>
      <c r="I434" s="5"/>
      <c r="J434" s="5"/>
      <c r="K434" s="5"/>
      <c r="L434" s="5"/>
    </row>
    <row r="435" spans="1:12" s="2" customFormat="1">
      <c r="A435" s="92"/>
      <c r="B435" s="157"/>
      <c r="C435" s="200"/>
      <c r="D435" s="208" t="s">
        <v>604</v>
      </c>
      <c r="E435" s="206"/>
      <c r="F435" s="206"/>
      <c r="G435" s="206"/>
      <c r="H435" s="207">
        <f>SUM(H433:H434)</f>
        <v>0</v>
      </c>
      <c r="I435" s="8"/>
      <c r="J435" s="8"/>
      <c r="K435" s="8"/>
      <c r="L435" s="8"/>
    </row>
    <row r="436" spans="1:12" s="5" customFormat="1">
      <c r="A436" s="52"/>
      <c r="B436" s="53" t="s">
        <v>605</v>
      </c>
      <c r="C436" s="54"/>
      <c r="D436" s="196" t="s">
        <v>606</v>
      </c>
      <c r="E436" s="56"/>
      <c r="F436" s="57"/>
      <c r="G436" s="57"/>
      <c r="H436" s="58"/>
      <c r="I436" s="2"/>
      <c r="J436" s="2"/>
      <c r="K436" s="2"/>
      <c r="L436" s="2"/>
    </row>
    <row r="437" spans="1:12">
      <c r="A437" s="52"/>
      <c r="B437" s="53" t="s">
        <v>605</v>
      </c>
      <c r="C437" s="59" t="s">
        <v>7</v>
      </c>
      <c r="D437" s="196" t="s">
        <v>607</v>
      </c>
      <c r="E437" s="56"/>
      <c r="F437" s="57"/>
      <c r="G437" s="57"/>
      <c r="H437" s="58"/>
      <c r="I437" s="5"/>
      <c r="J437" s="5"/>
      <c r="K437" s="5"/>
      <c r="L437" s="5"/>
    </row>
    <row r="438" spans="1:12">
      <c r="A438" s="52">
        <f>A434+1</f>
        <v>205</v>
      </c>
      <c r="B438" s="53" t="s">
        <v>605</v>
      </c>
      <c r="C438" s="59" t="s">
        <v>58</v>
      </c>
      <c r="D438" s="196" t="s">
        <v>608</v>
      </c>
      <c r="E438" s="56" t="s">
        <v>595</v>
      </c>
      <c r="F438" s="12">
        <v>6000.6</v>
      </c>
      <c r="G438" s="12"/>
      <c r="H438" s="58">
        <f>G438*F438</f>
        <v>0</v>
      </c>
      <c r="I438" s="8"/>
    </row>
    <row r="439" spans="1:12" s="2" customFormat="1">
      <c r="A439" s="92"/>
      <c r="B439" s="157"/>
      <c r="C439" s="200"/>
      <c r="D439" s="205" t="s">
        <v>609</v>
      </c>
      <c r="E439" s="206"/>
      <c r="F439" s="206"/>
      <c r="G439" s="206"/>
      <c r="H439" s="207">
        <f>SUM(H436:H438)</f>
        <v>0</v>
      </c>
      <c r="I439" s="8"/>
      <c r="J439" s="8"/>
      <c r="K439" s="8"/>
      <c r="L439" s="8"/>
    </row>
    <row r="440" spans="1:12" s="5" customFormat="1">
      <c r="A440" s="52"/>
      <c r="B440" s="53" t="s">
        <v>610</v>
      </c>
      <c r="C440" s="54"/>
      <c r="D440" s="196" t="s">
        <v>611</v>
      </c>
      <c r="E440" s="56"/>
      <c r="F440" s="57"/>
      <c r="G440" s="57"/>
      <c r="H440" s="58"/>
      <c r="I440" s="2"/>
      <c r="J440" s="2"/>
      <c r="K440" s="2"/>
      <c r="L440" s="2"/>
    </row>
    <row r="441" spans="1:12" s="5" customFormat="1">
      <c r="A441" s="52"/>
      <c r="B441" s="53" t="s">
        <v>612</v>
      </c>
      <c r="C441" s="54"/>
      <c r="D441" s="196" t="s">
        <v>613</v>
      </c>
      <c r="E441" s="56"/>
      <c r="F441" s="57"/>
      <c r="G441" s="57"/>
      <c r="H441" s="58"/>
    </row>
    <row r="442" spans="1:12">
      <c r="A442" s="52">
        <f>A438+1</f>
        <v>206</v>
      </c>
      <c r="B442" s="53" t="s">
        <v>612</v>
      </c>
      <c r="C442" s="59" t="s">
        <v>7</v>
      </c>
      <c r="D442" s="196" t="s">
        <v>614</v>
      </c>
      <c r="E442" s="56" t="s">
        <v>69</v>
      </c>
      <c r="F442" s="12">
        <v>332.8</v>
      </c>
      <c r="G442" s="12"/>
      <c r="H442" s="58">
        <f>G442*F442</f>
        <v>0</v>
      </c>
      <c r="I442" s="5"/>
      <c r="J442" s="5"/>
      <c r="K442" s="5"/>
      <c r="L442" s="5"/>
    </row>
    <row r="443" spans="1:12" s="2" customFormat="1">
      <c r="A443" s="92"/>
      <c r="B443" s="157"/>
      <c r="C443" s="200"/>
      <c r="D443" s="205" t="s">
        <v>615</v>
      </c>
      <c r="E443" s="206"/>
      <c r="F443" s="206"/>
      <c r="G443" s="206"/>
      <c r="H443" s="207">
        <f>SUM(H441:H442)</f>
        <v>0</v>
      </c>
      <c r="I443" s="8"/>
      <c r="J443" s="8"/>
      <c r="K443" s="8"/>
      <c r="L443" s="8"/>
    </row>
    <row r="444" spans="1:12" s="5" customFormat="1">
      <c r="A444" s="52"/>
      <c r="B444" s="53" t="s">
        <v>616</v>
      </c>
      <c r="C444" s="54"/>
      <c r="D444" s="196" t="s">
        <v>617</v>
      </c>
      <c r="E444" s="56"/>
      <c r="F444" s="57"/>
      <c r="G444" s="57"/>
      <c r="H444" s="58"/>
      <c r="I444" s="2"/>
      <c r="J444" s="2"/>
      <c r="K444" s="2"/>
      <c r="L444" s="2"/>
    </row>
    <row r="445" spans="1:12">
      <c r="A445" s="52">
        <f>A442+1</f>
        <v>207</v>
      </c>
      <c r="B445" s="53" t="s">
        <v>616</v>
      </c>
      <c r="C445" s="59" t="s">
        <v>7</v>
      </c>
      <c r="D445" s="196" t="s">
        <v>618</v>
      </c>
      <c r="E445" s="56" t="s">
        <v>79</v>
      </c>
      <c r="F445" s="12">
        <v>2</v>
      </c>
      <c r="G445" s="12"/>
      <c r="H445" s="58">
        <f>G445*F445</f>
        <v>0</v>
      </c>
      <c r="I445" s="5"/>
      <c r="J445" s="5"/>
      <c r="K445" s="5"/>
      <c r="L445" s="5"/>
    </row>
    <row r="446" spans="1:12" s="2" customFormat="1">
      <c r="A446" s="92"/>
      <c r="B446" s="157"/>
      <c r="C446" s="200"/>
      <c r="D446" s="205" t="s">
        <v>619</v>
      </c>
      <c r="E446" s="206"/>
      <c r="F446" s="206"/>
      <c r="G446" s="206"/>
      <c r="H446" s="207">
        <f>SUM(H444:H445)</f>
        <v>0</v>
      </c>
      <c r="I446" s="8"/>
      <c r="J446" s="8"/>
      <c r="K446" s="8"/>
      <c r="L446" s="8"/>
    </row>
    <row r="447" spans="1:12" s="5" customFormat="1">
      <c r="A447" s="52"/>
      <c r="B447" s="53" t="s">
        <v>620</v>
      </c>
      <c r="C447" s="54"/>
      <c r="D447" s="196" t="s">
        <v>621</v>
      </c>
      <c r="E447" s="56"/>
      <c r="F447" s="57"/>
      <c r="G447" s="57"/>
      <c r="H447" s="58"/>
      <c r="I447" s="2"/>
      <c r="J447" s="2"/>
      <c r="K447" s="2"/>
      <c r="L447" s="2"/>
    </row>
    <row r="448" spans="1:12">
      <c r="A448" s="52">
        <f>A445+1</f>
        <v>208</v>
      </c>
      <c r="B448" s="53" t="s">
        <v>620</v>
      </c>
      <c r="C448" s="59" t="s">
        <v>12</v>
      </c>
      <c r="D448" s="196" t="s">
        <v>622</v>
      </c>
      <c r="E448" s="56" t="s">
        <v>147</v>
      </c>
      <c r="F448" s="12">
        <v>2</v>
      </c>
      <c r="G448" s="12"/>
      <c r="H448" s="58">
        <f>G448*F448</f>
        <v>0</v>
      </c>
      <c r="I448" s="5"/>
      <c r="J448" s="5"/>
      <c r="K448" s="5"/>
      <c r="L448" s="5"/>
    </row>
    <row r="449" spans="1:12" s="2" customFormat="1">
      <c r="A449" s="92"/>
      <c r="B449" s="157"/>
      <c r="C449" s="200"/>
      <c r="D449" s="205" t="s">
        <v>623</v>
      </c>
      <c r="E449" s="206"/>
      <c r="F449" s="206"/>
      <c r="G449" s="206"/>
      <c r="H449" s="207">
        <f>SUM(H447:H448)</f>
        <v>0</v>
      </c>
      <c r="I449" s="8"/>
      <c r="J449" s="8"/>
      <c r="K449" s="8"/>
      <c r="L449" s="8"/>
    </row>
    <row r="450" spans="1:12" s="5" customFormat="1">
      <c r="A450" s="52"/>
      <c r="B450" s="53" t="s">
        <v>624</v>
      </c>
      <c r="C450" s="54"/>
      <c r="D450" s="196" t="s">
        <v>625</v>
      </c>
      <c r="E450" s="56"/>
      <c r="F450" s="57"/>
      <c r="G450" s="57"/>
      <c r="H450" s="58"/>
      <c r="I450" s="2"/>
      <c r="J450" s="2"/>
      <c r="K450" s="2"/>
      <c r="L450" s="2"/>
    </row>
    <row r="451" spans="1:12">
      <c r="A451" s="52"/>
      <c r="B451" s="53" t="s">
        <v>624</v>
      </c>
      <c r="C451" s="59" t="s">
        <v>116</v>
      </c>
      <c r="D451" s="196" t="s">
        <v>626</v>
      </c>
      <c r="E451" s="56"/>
      <c r="F451" s="57"/>
      <c r="G451" s="57"/>
      <c r="H451" s="58"/>
      <c r="I451" s="5"/>
      <c r="J451" s="5"/>
      <c r="K451" s="5"/>
      <c r="L451" s="5"/>
    </row>
    <row r="452" spans="1:12">
      <c r="A452" s="52">
        <f>A448+1</f>
        <v>209</v>
      </c>
      <c r="B452" s="53" t="s">
        <v>624</v>
      </c>
      <c r="C452" s="59" t="s">
        <v>444</v>
      </c>
      <c r="D452" s="196" t="s">
        <v>627</v>
      </c>
      <c r="E452" s="56" t="s">
        <v>69</v>
      </c>
      <c r="F452" s="12">
        <v>20</v>
      </c>
      <c r="G452" s="12"/>
      <c r="H452" s="58">
        <f>G452*F452</f>
        <v>0</v>
      </c>
      <c r="I452" s="8"/>
    </row>
    <row r="453" spans="1:12" s="2" customFormat="1">
      <c r="A453" s="92"/>
      <c r="B453" s="157"/>
      <c r="C453" s="200"/>
      <c r="D453" s="205" t="s">
        <v>628</v>
      </c>
      <c r="E453" s="206"/>
      <c r="F453" s="206"/>
      <c r="G453" s="206"/>
      <c r="H453" s="207">
        <f>SUM(H450:H452)</f>
        <v>0</v>
      </c>
      <c r="I453" s="8"/>
      <c r="J453" s="8"/>
      <c r="K453" s="8"/>
      <c r="L453" s="8"/>
    </row>
    <row r="454" spans="1:12" s="5" customFormat="1">
      <c r="A454" s="52"/>
      <c r="B454" s="53" t="s">
        <v>629</v>
      </c>
      <c r="C454" s="54"/>
      <c r="D454" s="196" t="s">
        <v>630</v>
      </c>
      <c r="E454" s="56"/>
      <c r="F454" s="57"/>
      <c r="G454" s="57"/>
      <c r="H454" s="58"/>
      <c r="I454" s="2"/>
      <c r="J454" s="2"/>
      <c r="K454" s="2"/>
      <c r="L454" s="2"/>
    </row>
    <row r="455" spans="1:12">
      <c r="A455" s="52">
        <f>A452+1</f>
        <v>210</v>
      </c>
      <c r="B455" s="53" t="s">
        <v>629</v>
      </c>
      <c r="C455" s="59" t="s">
        <v>7</v>
      </c>
      <c r="D455" s="196" t="s">
        <v>630</v>
      </c>
      <c r="E455" s="56" t="s">
        <v>147</v>
      </c>
      <c r="F455" s="12">
        <v>1</v>
      </c>
      <c r="G455" s="12"/>
      <c r="H455" s="58">
        <f>G455*F455</f>
        <v>0</v>
      </c>
      <c r="I455" s="5"/>
      <c r="J455" s="5"/>
      <c r="K455" s="5"/>
      <c r="L455" s="5"/>
    </row>
    <row r="456" spans="1:12" s="2" customFormat="1">
      <c r="A456" s="92"/>
      <c r="B456" s="157"/>
      <c r="C456" s="200"/>
      <c r="D456" s="205" t="s">
        <v>631</v>
      </c>
      <c r="E456" s="206"/>
      <c r="F456" s="206"/>
      <c r="G456" s="206"/>
      <c r="H456" s="207">
        <f>SUM(H454:H455)</f>
        <v>0</v>
      </c>
      <c r="I456" s="8"/>
      <c r="J456" s="8"/>
      <c r="K456" s="8"/>
      <c r="L456" s="8"/>
    </row>
    <row r="457" spans="1:12" s="5" customFormat="1">
      <c r="A457" s="52"/>
      <c r="B457" s="53" t="s">
        <v>632</v>
      </c>
      <c r="C457" s="54"/>
      <c r="D457" s="196" t="s">
        <v>633</v>
      </c>
      <c r="E457" s="56"/>
      <c r="F457" s="57"/>
      <c r="G457" s="57"/>
      <c r="H457" s="58"/>
      <c r="I457" s="2"/>
      <c r="J457" s="2"/>
      <c r="K457" s="2"/>
      <c r="L457" s="2"/>
    </row>
    <row r="458" spans="1:12" s="5" customFormat="1">
      <c r="A458" s="52"/>
      <c r="B458" s="53" t="s">
        <v>634</v>
      </c>
      <c r="C458" s="54"/>
      <c r="D458" s="196" t="s">
        <v>635</v>
      </c>
      <c r="E458" s="56"/>
      <c r="F458" s="57"/>
      <c r="G458" s="57"/>
      <c r="H458" s="58"/>
    </row>
    <row r="459" spans="1:12" s="5" customFormat="1">
      <c r="A459" s="52"/>
      <c r="B459" s="53" t="s">
        <v>636</v>
      </c>
      <c r="C459" s="54"/>
      <c r="D459" s="196" t="s">
        <v>637</v>
      </c>
      <c r="E459" s="56"/>
      <c r="F459" s="57"/>
      <c r="G459" s="57"/>
      <c r="H459" s="58"/>
    </row>
    <row r="460" spans="1:12">
      <c r="A460" s="52"/>
      <c r="B460" s="53" t="s">
        <v>636</v>
      </c>
      <c r="C460" s="59" t="s">
        <v>7</v>
      </c>
      <c r="D460" s="196" t="s">
        <v>638</v>
      </c>
      <c r="E460" s="56"/>
      <c r="F460" s="57"/>
      <c r="G460" s="57"/>
      <c r="H460" s="58"/>
      <c r="I460" s="5"/>
      <c r="J460" s="5"/>
      <c r="K460" s="5"/>
      <c r="L460" s="5"/>
    </row>
    <row r="461" spans="1:12">
      <c r="A461" s="52">
        <f>A455+1</f>
        <v>211</v>
      </c>
      <c r="B461" s="53" t="s">
        <v>636</v>
      </c>
      <c r="C461" s="59" t="s">
        <v>178</v>
      </c>
      <c r="D461" s="196" t="s">
        <v>639</v>
      </c>
      <c r="E461" s="56" t="s">
        <v>231</v>
      </c>
      <c r="F461" s="12">
        <v>19194.12</v>
      </c>
      <c r="G461" s="12"/>
      <c r="H461" s="58">
        <f>G461*F461</f>
        <v>0</v>
      </c>
      <c r="I461" s="8"/>
    </row>
    <row r="462" spans="1:12">
      <c r="A462" s="52">
        <f>A461+1</f>
        <v>212</v>
      </c>
      <c r="B462" s="53" t="s">
        <v>636</v>
      </c>
      <c r="C462" s="59" t="s">
        <v>58</v>
      </c>
      <c r="D462" s="196" t="s">
        <v>640</v>
      </c>
      <c r="E462" s="56" t="s">
        <v>231</v>
      </c>
      <c r="F462" s="12">
        <v>11740.02</v>
      </c>
      <c r="G462" s="12"/>
      <c r="H462" s="58">
        <f>G462*F462</f>
        <v>0</v>
      </c>
      <c r="I462" s="8"/>
    </row>
    <row r="463" spans="1:12">
      <c r="A463" s="52">
        <f>A462+1</f>
        <v>213</v>
      </c>
      <c r="B463" s="53" t="s">
        <v>636</v>
      </c>
      <c r="C463" s="59" t="s">
        <v>505</v>
      </c>
      <c r="D463" s="196" t="s">
        <v>641</v>
      </c>
      <c r="E463" s="56" t="s">
        <v>231</v>
      </c>
      <c r="F463" s="12">
        <v>26672.959999999999</v>
      </c>
      <c r="G463" s="12"/>
      <c r="H463" s="58">
        <f>G463*F463</f>
        <v>0</v>
      </c>
      <c r="I463" s="8"/>
    </row>
    <row r="464" spans="1:12">
      <c r="A464" s="52">
        <f>A463+1</f>
        <v>214</v>
      </c>
      <c r="B464" s="53" t="s">
        <v>636</v>
      </c>
      <c r="C464" s="59" t="s">
        <v>101</v>
      </c>
      <c r="D464" s="196" t="s">
        <v>642</v>
      </c>
      <c r="E464" s="56" t="s">
        <v>112</v>
      </c>
      <c r="F464" s="12">
        <v>184.32</v>
      </c>
      <c r="G464" s="12"/>
      <c r="H464" s="58">
        <f>G464*F464</f>
        <v>0</v>
      </c>
      <c r="I464" s="8"/>
    </row>
    <row r="465" spans="1:12">
      <c r="A465" s="52">
        <f>A464+1</f>
        <v>215</v>
      </c>
      <c r="B465" s="53" t="s">
        <v>636</v>
      </c>
      <c r="C465" s="59" t="s">
        <v>10</v>
      </c>
      <c r="D465" s="196" t="s">
        <v>643</v>
      </c>
      <c r="E465" s="56" t="s">
        <v>231</v>
      </c>
      <c r="F465" s="12">
        <v>11525.8</v>
      </c>
      <c r="G465" s="12"/>
      <c r="H465" s="58">
        <f>G465*F465</f>
        <v>0</v>
      </c>
      <c r="I465" s="8"/>
    </row>
    <row r="466" spans="1:12" ht="24">
      <c r="A466" s="52">
        <f>A465+1</f>
        <v>216</v>
      </c>
      <c r="B466" s="53" t="s">
        <v>636</v>
      </c>
      <c r="C466" s="59" t="s">
        <v>12</v>
      </c>
      <c r="D466" s="196" t="s">
        <v>644</v>
      </c>
      <c r="E466" s="56" t="s">
        <v>234</v>
      </c>
      <c r="F466" s="12">
        <v>1</v>
      </c>
      <c r="G466" s="12"/>
      <c r="H466" s="58">
        <f>G466*F466</f>
        <v>0</v>
      </c>
      <c r="I466" s="8"/>
    </row>
    <row r="467" spans="1:12">
      <c r="A467" s="52">
        <f>A466+1</f>
        <v>217</v>
      </c>
      <c r="B467" s="53" t="s">
        <v>636</v>
      </c>
      <c r="C467" s="59" t="s">
        <v>14</v>
      </c>
      <c r="D467" s="196" t="s">
        <v>645</v>
      </c>
      <c r="E467" s="56" t="s">
        <v>234</v>
      </c>
      <c r="F467" s="12">
        <v>1</v>
      </c>
      <c r="G467" s="12"/>
      <c r="H467" s="58">
        <f>G467*F467</f>
        <v>0</v>
      </c>
      <c r="I467" s="8"/>
    </row>
    <row r="468" spans="1:12" s="2" customFormat="1">
      <c r="A468" s="92"/>
      <c r="B468" s="157"/>
      <c r="C468" s="200"/>
      <c r="D468" s="205" t="s">
        <v>646</v>
      </c>
      <c r="E468" s="206"/>
      <c r="F468" s="206"/>
      <c r="G468" s="206"/>
      <c r="H468" s="207">
        <f>SUM(H459:H467)</f>
        <v>0</v>
      </c>
      <c r="I468" s="8"/>
      <c r="J468" s="8"/>
      <c r="K468" s="8"/>
      <c r="L468" s="8"/>
    </row>
    <row r="469" spans="1:12" s="5" customFormat="1">
      <c r="A469" s="52"/>
      <c r="B469" s="53" t="s">
        <v>647</v>
      </c>
      <c r="C469" s="54"/>
      <c r="D469" s="196" t="s">
        <v>648</v>
      </c>
      <c r="E469" s="56"/>
      <c r="F469" s="57"/>
      <c r="G469" s="57"/>
      <c r="H469" s="58"/>
      <c r="I469" s="2"/>
      <c r="J469" s="2"/>
      <c r="K469" s="2"/>
      <c r="L469" s="2"/>
    </row>
    <row r="470" spans="1:12" s="5" customFormat="1">
      <c r="A470" s="52"/>
      <c r="B470" s="53" t="s">
        <v>649</v>
      </c>
      <c r="C470" s="54"/>
      <c r="D470" s="196" t="s">
        <v>650</v>
      </c>
      <c r="E470" s="56"/>
      <c r="F470" s="57"/>
      <c r="G470" s="57"/>
      <c r="H470" s="58"/>
    </row>
    <row r="471" spans="1:12">
      <c r="A471" s="52"/>
      <c r="B471" s="53" t="s">
        <v>649</v>
      </c>
      <c r="C471" s="59" t="s">
        <v>7</v>
      </c>
      <c r="D471" s="196" t="s">
        <v>651</v>
      </c>
      <c r="E471" s="56"/>
      <c r="F471" s="57"/>
      <c r="G471" s="57"/>
      <c r="H471" s="58"/>
      <c r="I471" s="5"/>
      <c r="J471" s="5"/>
      <c r="K471" s="5"/>
      <c r="L471" s="5"/>
    </row>
    <row r="472" spans="1:12">
      <c r="A472" s="52">
        <f>A467+1</f>
        <v>218</v>
      </c>
      <c r="B472" s="53" t="s">
        <v>649</v>
      </c>
      <c r="C472" s="59" t="s">
        <v>58</v>
      </c>
      <c r="D472" s="196" t="s">
        <v>652</v>
      </c>
      <c r="E472" s="56" t="s">
        <v>112</v>
      </c>
      <c r="F472" s="12">
        <v>1.6</v>
      </c>
      <c r="G472" s="12"/>
      <c r="H472" s="58">
        <f>G472*F472</f>
        <v>0</v>
      </c>
      <c r="I472" s="8"/>
    </row>
    <row r="473" spans="1:12" s="2" customFormat="1">
      <c r="A473" s="92"/>
      <c r="B473" s="157"/>
      <c r="C473" s="200"/>
      <c r="D473" s="205" t="s">
        <v>653</v>
      </c>
      <c r="E473" s="206"/>
      <c r="F473" s="206"/>
      <c r="G473" s="206"/>
      <c r="H473" s="207">
        <f>SUM(H470:H472)</f>
        <v>0</v>
      </c>
      <c r="I473" s="8"/>
      <c r="J473" s="8"/>
      <c r="K473" s="8"/>
      <c r="L473" s="8"/>
    </row>
    <row r="474" spans="1:12" s="5" customFormat="1">
      <c r="A474" s="52"/>
      <c r="B474" s="53" t="s">
        <v>654</v>
      </c>
      <c r="C474" s="54"/>
      <c r="D474" s="196" t="s">
        <v>655</v>
      </c>
      <c r="E474" s="56"/>
      <c r="F474" s="57"/>
      <c r="G474" s="57"/>
      <c r="H474" s="58"/>
      <c r="I474" s="2"/>
      <c r="J474" s="2"/>
      <c r="K474" s="2"/>
      <c r="L474" s="2"/>
    </row>
    <row r="475" spans="1:12">
      <c r="A475" s="52"/>
      <c r="B475" s="53" t="s">
        <v>654</v>
      </c>
      <c r="C475" s="59" t="s">
        <v>7</v>
      </c>
      <c r="D475" s="196" t="s">
        <v>656</v>
      </c>
      <c r="E475" s="56"/>
      <c r="F475" s="57"/>
      <c r="G475" s="57"/>
      <c r="H475" s="58"/>
      <c r="I475" s="5"/>
      <c r="J475" s="5"/>
      <c r="K475" s="5"/>
      <c r="L475" s="5"/>
    </row>
    <row r="476" spans="1:12">
      <c r="A476" s="52">
        <f>A472+1</f>
        <v>219</v>
      </c>
      <c r="B476" s="53" t="s">
        <v>654</v>
      </c>
      <c r="C476" s="59" t="s">
        <v>181</v>
      </c>
      <c r="D476" s="196" t="s">
        <v>657</v>
      </c>
      <c r="E476" s="56" t="s">
        <v>69</v>
      </c>
      <c r="F476" s="12">
        <v>48</v>
      </c>
      <c r="G476" s="12"/>
      <c r="H476" s="58">
        <f>G476*F476</f>
        <v>0</v>
      </c>
      <c r="I476" s="8"/>
    </row>
    <row r="477" spans="1:12">
      <c r="A477" s="52"/>
      <c r="B477" s="53" t="s">
        <v>654</v>
      </c>
      <c r="C477" s="59" t="s">
        <v>10</v>
      </c>
      <c r="D477" s="196" t="s">
        <v>656</v>
      </c>
      <c r="E477" s="56"/>
      <c r="F477" s="57"/>
      <c r="G477" s="57"/>
      <c r="H477" s="58"/>
      <c r="I477" s="8"/>
    </row>
    <row r="478" spans="1:12">
      <c r="A478" s="52">
        <f>A476+1</f>
        <v>220</v>
      </c>
      <c r="B478" s="53" t="s">
        <v>654</v>
      </c>
      <c r="C478" s="59" t="s">
        <v>658</v>
      </c>
      <c r="D478" s="196" t="s">
        <v>659</v>
      </c>
      <c r="E478" s="56" t="s">
        <v>69</v>
      </c>
      <c r="F478" s="12">
        <v>162.91999999999999</v>
      </c>
      <c r="G478" s="12"/>
      <c r="H478" s="58">
        <f>G478*F478</f>
        <v>0</v>
      </c>
      <c r="I478" s="8"/>
    </row>
    <row r="479" spans="1:12" s="2" customFormat="1">
      <c r="A479" s="92"/>
      <c r="B479" s="157"/>
      <c r="C479" s="200"/>
      <c r="D479" s="205" t="s">
        <v>660</v>
      </c>
      <c r="E479" s="206"/>
      <c r="F479" s="206"/>
      <c r="G479" s="206"/>
      <c r="H479" s="207">
        <f>SUM(H474:H478)</f>
        <v>0</v>
      </c>
      <c r="I479" s="8"/>
      <c r="J479" s="8"/>
      <c r="K479" s="8"/>
      <c r="L479" s="8"/>
    </row>
    <row r="480" spans="1:12" s="5" customFormat="1">
      <c r="A480" s="52"/>
      <c r="B480" s="53" t="s">
        <v>661</v>
      </c>
      <c r="C480" s="54"/>
      <c r="D480" s="196" t="s">
        <v>662</v>
      </c>
      <c r="E480" s="56"/>
      <c r="F480" s="57"/>
      <c r="G480" s="57"/>
      <c r="H480" s="58"/>
      <c r="I480" s="2"/>
      <c r="J480" s="2"/>
      <c r="K480" s="2"/>
      <c r="L480" s="2"/>
    </row>
    <row r="481" spans="1:12" s="5" customFormat="1">
      <c r="A481" s="52"/>
      <c r="B481" s="53" t="s">
        <v>663</v>
      </c>
      <c r="C481" s="54"/>
      <c r="D481" s="196" t="s">
        <v>664</v>
      </c>
      <c r="E481" s="56"/>
      <c r="F481" s="57"/>
      <c r="G481" s="57"/>
      <c r="H481" s="58"/>
    </row>
    <row r="482" spans="1:12">
      <c r="A482" s="52"/>
      <c r="B482" s="53" t="s">
        <v>663</v>
      </c>
      <c r="C482" s="59" t="s">
        <v>7</v>
      </c>
      <c r="D482" s="196" t="s">
        <v>665</v>
      </c>
      <c r="E482" s="56"/>
      <c r="F482" s="57"/>
      <c r="G482" s="57"/>
      <c r="H482" s="58"/>
      <c r="I482" s="5"/>
      <c r="J482" s="5"/>
      <c r="K482" s="5"/>
      <c r="L482" s="5"/>
    </row>
    <row r="483" spans="1:12">
      <c r="A483" s="52">
        <f>A478+1</f>
        <v>221</v>
      </c>
      <c r="B483" s="53" t="s">
        <v>663</v>
      </c>
      <c r="C483" s="59" t="s">
        <v>178</v>
      </c>
      <c r="D483" s="196" t="s">
        <v>666</v>
      </c>
      <c r="E483" s="56" t="s">
        <v>124</v>
      </c>
      <c r="F483" s="12">
        <v>61.5</v>
      </c>
      <c r="G483" s="12"/>
      <c r="H483" s="58">
        <f>G483*F483</f>
        <v>0</v>
      </c>
      <c r="I483" s="8"/>
    </row>
    <row r="484" spans="1:12">
      <c r="A484" s="52">
        <f>A483+1</f>
        <v>222</v>
      </c>
      <c r="B484" s="53" t="s">
        <v>663</v>
      </c>
      <c r="C484" s="59" t="s">
        <v>10</v>
      </c>
      <c r="D484" s="196" t="s">
        <v>667</v>
      </c>
      <c r="E484" s="56" t="s">
        <v>79</v>
      </c>
      <c r="F484" s="12">
        <v>16</v>
      </c>
      <c r="G484" s="12"/>
      <c r="H484" s="58">
        <f>G484*F484</f>
        <v>0</v>
      </c>
      <c r="I484" s="8"/>
    </row>
    <row r="485" spans="1:12">
      <c r="A485" s="52"/>
      <c r="B485" s="53" t="s">
        <v>663</v>
      </c>
      <c r="C485" s="59" t="s">
        <v>12</v>
      </c>
      <c r="D485" s="196" t="s">
        <v>668</v>
      </c>
      <c r="E485" s="56"/>
      <c r="F485" s="57"/>
      <c r="G485" s="57"/>
      <c r="H485" s="58"/>
      <c r="I485" s="8"/>
    </row>
    <row r="486" spans="1:12">
      <c r="A486" s="52">
        <f>A484+1</f>
        <v>223</v>
      </c>
      <c r="B486" s="53" t="s">
        <v>663</v>
      </c>
      <c r="C486" s="59" t="s">
        <v>67</v>
      </c>
      <c r="D486" s="196" t="s">
        <v>669</v>
      </c>
      <c r="E486" s="56" t="s">
        <v>124</v>
      </c>
      <c r="F486" s="12">
        <v>121.6</v>
      </c>
      <c r="G486" s="12"/>
      <c r="H486" s="58">
        <f>G486*F486</f>
        <v>0</v>
      </c>
      <c r="I486" s="8"/>
    </row>
    <row r="487" spans="1:12">
      <c r="A487" s="52">
        <f>A486+1</f>
        <v>224</v>
      </c>
      <c r="B487" s="53" t="s">
        <v>663</v>
      </c>
      <c r="C487" s="59" t="s">
        <v>165</v>
      </c>
      <c r="D487" s="196" t="s">
        <v>670</v>
      </c>
      <c r="E487" s="56" t="s">
        <v>79</v>
      </c>
      <c r="F487" s="12">
        <v>58</v>
      </c>
      <c r="G487" s="12"/>
      <c r="H487" s="58">
        <f>G487*F487</f>
        <v>0</v>
      </c>
      <c r="I487" s="8"/>
    </row>
    <row r="488" spans="1:12" s="2" customFormat="1">
      <c r="A488" s="92"/>
      <c r="B488" s="157"/>
      <c r="C488" s="200"/>
      <c r="D488" s="205" t="s">
        <v>671</v>
      </c>
      <c r="E488" s="206"/>
      <c r="F488" s="206"/>
      <c r="G488" s="206"/>
      <c r="H488" s="207">
        <f>SUM(H481:H487)</f>
        <v>0</v>
      </c>
      <c r="I488" s="8"/>
      <c r="J488" s="8"/>
      <c r="K488" s="8"/>
      <c r="L488" s="8"/>
    </row>
    <row r="489" spans="1:12" s="5" customFormat="1">
      <c r="A489" s="52"/>
      <c r="B489" s="53" t="s">
        <v>672</v>
      </c>
      <c r="C489" s="54"/>
      <c r="D489" s="196" t="s">
        <v>673</v>
      </c>
      <c r="E489" s="56"/>
      <c r="F489" s="57"/>
      <c r="G489" s="57"/>
      <c r="H489" s="58"/>
      <c r="I489" s="2"/>
      <c r="J489" s="2"/>
      <c r="K489" s="2"/>
      <c r="L489" s="2"/>
    </row>
    <row r="490" spans="1:12">
      <c r="A490" s="52"/>
      <c r="B490" s="53" t="s">
        <v>672</v>
      </c>
      <c r="C490" s="59" t="s">
        <v>7</v>
      </c>
      <c r="D490" s="196" t="s">
        <v>674</v>
      </c>
      <c r="E490" s="56"/>
      <c r="F490" s="57"/>
      <c r="G490" s="57"/>
      <c r="H490" s="58"/>
      <c r="I490" s="5"/>
      <c r="J490" s="5"/>
      <c r="K490" s="5"/>
      <c r="L490" s="5"/>
    </row>
    <row r="491" spans="1:12">
      <c r="A491" s="52">
        <f>A487+1</f>
        <v>225</v>
      </c>
      <c r="B491" s="53" t="s">
        <v>672</v>
      </c>
      <c r="C491" s="59" t="s">
        <v>178</v>
      </c>
      <c r="D491" s="196" t="s">
        <v>675</v>
      </c>
      <c r="E491" s="56" t="s">
        <v>124</v>
      </c>
      <c r="F491" s="12">
        <v>120.35</v>
      </c>
      <c r="G491" s="12"/>
      <c r="H491" s="58">
        <f>G491*F491</f>
        <v>0</v>
      </c>
      <c r="I491" s="8"/>
    </row>
    <row r="492" spans="1:12">
      <c r="A492" s="52">
        <f>A491+1</f>
        <v>226</v>
      </c>
      <c r="B492" s="53" t="s">
        <v>672</v>
      </c>
      <c r="C492" s="59" t="s">
        <v>181</v>
      </c>
      <c r="D492" s="196" t="s">
        <v>676</v>
      </c>
      <c r="E492" s="56" t="s">
        <v>231</v>
      </c>
      <c r="F492" s="12">
        <v>1805.25</v>
      </c>
      <c r="G492" s="12"/>
      <c r="H492" s="58">
        <f>G492*F492</f>
        <v>0</v>
      </c>
      <c r="I492" s="8"/>
    </row>
    <row r="493" spans="1:12">
      <c r="A493" s="52">
        <f>A492+1</f>
        <v>227</v>
      </c>
      <c r="B493" s="53" t="s">
        <v>672</v>
      </c>
      <c r="C493" s="59" t="s">
        <v>12</v>
      </c>
      <c r="D493" s="196" t="s">
        <v>677</v>
      </c>
      <c r="E493" s="56" t="s">
        <v>144</v>
      </c>
      <c r="F493" s="12">
        <v>89.16</v>
      </c>
      <c r="G493" s="12"/>
      <c r="H493" s="58">
        <f>G493*F493</f>
        <v>0</v>
      </c>
      <c r="I493" s="8"/>
    </row>
    <row r="494" spans="1:12">
      <c r="A494" s="52">
        <f>A493+1</f>
        <v>228</v>
      </c>
      <c r="B494" s="53" t="s">
        <v>672</v>
      </c>
      <c r="C494" s="59" t="s">
        <v>14</v>
      </c>
      <c r="D494" s="196" t="s">
        <v>678</v>
      </c>
      <c r="E494" s="56" t="s">
        <v>144</v>
      </c>
      <c r="F494" s="12">
        <v>41.6</v>
      </c>
      <c r="G494" s="12"/>
      <c r="H494" s="58">
        <f>G494*F494</f>
        <v>0</v>
      </c>
      <c r="I494" s="8"/>
    </row>
    <row r="495" spans="1:12">
      <c r="A495" s="52">
        <f>A494+1</f>
        <v>229</v>
      </c>
      <c r="B495" s="53" t="s">
        <v>672</v>
      </c>
      <c r="C495" s="59" t="s">
        <v>50</v>
      </c>
      <c r="D495" s="196" t="s">
        <v>679</v>
      </c>
      <c r="E495" s="56" t="s">
        <v>112</v>
      </c>
      <c r="F495" s="12">
        <v>537.75</v>
      </c>
      <c r="G495" s="12"/>
      <c r="H495" s="58">
        <f>G495*F495</f>
        <v>0</v>
      </c>
      <c r="I495" s="8"/>
    </row>
    <row r="496" spans="1:12" s="2" customFormat="1">
      <c r="A496" s="92"/>
      <c r="B496" s="157"/>
      <c r="C496" s="200"/>
      <c r="D496" s="205" t="s">
        <v>680</v>
      </c>
      <c r="E496" s="206"/>
      <c r="F496" s="206"/>
      <c r="G496" s="206"/>
      <c r="H496" s="207">
        <f>SUM(H489:H495)</f>
        <v>0</v>
      </c>
      <c r="I496" s="8"/>
      <c r="J496" s="8"/>
      <c r="K496" s="8"/>
      <c r="L496" s="8"/>
    </row>
    <row r="497" spans="1:12" s="5" customFormat="1">
      <c r="A497" s="52"/>
      <c r="B497" s="53" t="s">
        <v>681</v>
      </c>
      <c r="C497" s="54"/>
      <c r="D497" s="196" t="s">
        <v>682</v>
      </c>
      <c r="E497" s="56"/>
      <c r="F497" s="57"/>
      <c r="G497" s="57"/>
      <c r="H497" s="58"/>
      <c r="I497" s="2"/>
      <c r="J497" s="2"/>
      <c r="K497" s="2"/>
      <c r="L497" s="2"/>
    </row>
    <row r="498" spans="1:12">
      <c r="A498" s="52"/>
      <c r="B498" s="53" t="s">
        <v>681</v>
      </c>
      <c r="C498" s="59" t="s">
        <v>10</v>
      </c>
      <c r="D498" s="196" t="s">
        <v>683</v>
      </c>
      <c r="E498" s="56"/>
      <c r="F498" s="57"/>
      <c r="G498" s="57"/>
      <c r="H498" s="58"/>
      <c r="I498" s="5"/>
      <c r="J498" s="5"/>
      <c r="K498" s="5"/>
      <c r="L498" s="5"/>
    </row>
    <row r="499" spans="1:12">
      <c r="A499" s="52">
        <f>A495+1</f>
        <v>230</v>
      </c>
      <c r="B499" s="53" t="s">
        <v>681</v>
      </c>
      <c r="C499" s="59" t="s">
        <v>191</v>
      </c>
      <c r="D499" s="196" t="s">
        <v>684</v>
      </c>
      <c r="E499" s="56" t="s">
        <v>69</v>
      </c>
      <c r="F499" s="12">
        <v>278.14</v>
      </c>
      <c r="G499" s="12"/>
      <c r="H499" s="58">
        <f>G499*F499</f>
        <v>0</v>
      </c>
      <c r="I499" s="8"/>
    </row>
    <row r="500" spans="1:12">
      <c r="A500" s="52">
        <f>A499+1</f>
        <v>231</v>
      </c>
      <c r="B500" s="53" t="s">
        <v>681</v>
      </c>
      <c r="C500" s="59" t="s">
        <v>61</v>
      </c>
      <c r="D500" s="196" t="s">
        <v>685</v>
      </c>
      <c r="E500" s="56" t="s">
        <v>234</v>
      </c>
      <c r="F500" s="12">
        <v>10</v>
      </c>
      <c r="G500" s="12"/>
      <c r="H500" s="58">
        <f>G500*F500</f>
        <v>0</v>
      </c>
      <c r="I500" s="8"/>
    </row>
    <row r="501" spans="1:12">
      <c r="A501" s="52">
        <f>A500+1</f>
        <v>232</v>
      </c>
      <c r="B501" s="53" t="s">
        <v>681</v>
      </c>
      <c r="C501" s="59" t="s">
        <v>12</v>
      </c>
      <c r="D501" s="196" t="s">
        <v>686</v>
      </c>
      <c r="E501" s="56" t="s">
        <v>234</v>
      </c>
      <c r="F501" s="12">
        <v>2</v>
      </c>
      <c r="G501" s="12"/>
      <c r="H501" s="58">
        <f>G501*F501</f>
        <v>0</v>
      </c>
      <c r="I501" s="8"/>
    </row>
    <row r="502" spans="1:12" s="2" customFormat="1">
      <c r="A502" s="92"/>
      <c r="B502" s="157"/>
      <c r="C502" s="200"/>
      <c r="D502" s="205" t="s">
        <v>687</v>
      </c>
      <c r="E502" s="206"/>
      <c r="F502" s="206"/>
      <c r="G502" s="206"/>
      <c r="H502" s="207">
        <f>SUM(H497:H501)</f>
        <v>0</v>
      </c>
      <c r="I502" s="8"/>
      <c r="J502" s="8"/>
      <c r="K502" s="8"/>
      <c r="L502" s="8"/>
    </row>
    <row r="503" spans="1:12" s="5" customFormat="1">
      <c r="A503" s="52"/>
      <c r="B503" s="53" t="s">
        <v>688</v>
      </c>
      <c r="C503" s="54"/>
      <c r="D503" s="196" t="s">
        <v>689</v>
      </c>
      <c r="E503" s="56"/>
      <c r="F503" s="57"/>
      <c r="G503" s="57"/>
      <c r="H503" s="58"/>
      <c r="I503" s="2"/>
      <c r="J503" s="2"/>
      <c r="K503" s="2"/>
      <c r="L503" s="2"/>
    </row>
    <row r="504" spans="1:12" s="5" customFormat="1">
      <c r="A504" s="52"/>
      <c r="B504" s="53" t="s">
        <v>690</v>
      </c>
      <c r="C504" s="54"/>
      <c r="D504" s="196" t="s">
        <v>691</v>
      </c>
      <c r="E504" s="56"/>
      <c r="F504" s="57"/>
      <c r="G504" s="57"/>
      <c r="H504" s="58"/>
    </row>
    <row r="505" spans="1:12">
      <c r="A505" s="52"/>
      <c r="B505" s="53" t="s">
        <v>690</v>
      </c>
      <c r="C505" s="59" t="s">
        <v>7</v>
      </c>
      <c r="D505" s="196" t="s">
        <v>692</v>
      </c>
      <c r="E505" s="56"/>
      <c r="F505" s="57"/>
      <c r="G505" s="57"/>
      <c r="H505" s="58"/>
      <c r="I505" s="5"/>
      <c r="J505" s="5"/>
      <c r="K505" s="5"/>
      <c r="L505" s="5"/>
    </row>
    <row r="506" spans="1:12">
      <c r="A506" s="52">
        <f>A501+1</f>
        <v>233</v>
      </c>
      <c r="B506" s="53" t="s">
        <v>690</v>
      </c>
      <c r="C506" s="59" t="s">
        <v>178</v>
      </c>
      <c r="D506" s="196" t="s">
        <v>693</v>
      </c>
      <c r="E506" s="56" t="s">
        <v>79</v>
      </c>
      <c r="F506" s="12">
        <v>1</v>
      </c>
      <c r="G506" s="12"/>
      <c r="H506" s="58">
        <f>G506*F506</f>
        <v>0</v>
      </c>
      <c r="I506" s="8"/>
    </row>
    <row r="507" spans="1:12">
      <c r="A507" s="52">
        <f>A506+1</f>
        <v>234</v>
      </c>
      <c r="B507" s="53" t="s">
        <v>690</v>
      </c>
      <c r="C507" s="59" t="s">
        <v>58</v>
      </c>
      <c r="D507" s="196" t="s">
        <v>694</v>
      </c>
      <c r="E507" s="56" t="s">
        <v>79</v>
      </c>
      <c r="F507" s="12">
        <v>36</v>
      </c>
      <c r="G507" s="12"/>
      <c r="H507" s="58">
        <f>G507*F507</f>
        <v>0</v>
      </c>
      <c r="I507" s="8"/>
    </row>
    <row r="508" spans="1:12">
      <c r="A508" s="52">
        <f>A507+1</f>
        <v>235</v>
      </c>
      <c r="B508" s="53" t="s">
        <v>690</v>
      </c>
      <c r="C508" s="59" t="s">
        <v>88</v>
      </c>
      <c r="D508" s="196" t="s">
        <v>695</v>
      </c>
      <c r="E508" s="56" t="s">
        <v>595</v>
      </c>
      <c r="F508" s="12">
        <v>663.76</v>
      </c>
      <c r="G508" s="12"/>
      <c r="H508" s="58">
        <f>G508*F508</f>
        <v>0</v>
      </c>
      <c r="I508" s="8"/>
    </row>
    <row r="509" spans="1:12" s="2" customFormat="1">
      <c r="A509" s="92"/>
      <c r="B509" s="157"/>
      <c r="C509" s="200"/>
      <c r="D509" s="205" t="s">
        <v>696</v>
      </c>
      <c r="E509" s="206"/>
      <c r="F509" s="206"/>
      <c r="G509" s="206"/>
      <c r="H509" s="207">
        <f>SUM(H504:H508)</f>
        <v>0</v>
      </c>
      <c r="I509" s="8"/>
      <c r="J509" s="8"/>
      <c r="K509" s="8"/>
      <c r="L509" s="8"/>
    </row>
    <row r="510" spans="1:12" s="5" customFormat="1">
      <c r="A510" s="52"/>
      <c r="B510" s="53" t="s">
        <v>697</v>
      </c>
      <c r="C510" s="54"/>
      <c r="D510" s="196" t="s">
        <v>698</v>
      </c>
      <c r="E510" s="56"/>
      <c r="F510" s="57"/>
      <c r="G510" s="57"/>
      <c r="H510" s="58"/>
      <c r="I510" s="2"/>
      <c r="J510" s="2"/>
      <c r="K510" s="2"/>
      <c r="L510" s="2"/>
    </row>
    <row r="511" spans="1:12" s="5" customFormat="1">
      <c r="A511" s="52"/>
      <c r="B511" s="53" t="s">
        <v>699</v>
      </c>
      <c r="C511" s="54"/>
      <c r="D511" s="196" t="s">
        <v>700</v>
      </c>
      <c r="E511" s="56"/>
      <c r="F511" s="57"/>
      <c r="G511" s="57"/>
      <c r="H511" s="58"/>
    </row>
    <row r="512" spans="1:12">
      <c r="A512" s="52"/>
      <c r="B512" s="53" t="s">
        <v>699</v>
      </c>
      <c r="C512" s="59" t="s">
        <v>7</v>
      </c>
      <c r="D512" s="196" t="s">
        <v>701</v>
      </c>
      <c r="E512" s="56"/>
      <c r="F512" s="57"/>
      <c r="G512" s="57"/>
      <c r="H512" s="58"/>
      <c r="I512" s="5"/>
      <c r="J512" s="5"/>
      <c r="K512" s="5"/>
      <c r="L512" s="5"/>
    </row>
    <row r="513" spans="1:12">
      <c r="A513" s="52">
        <f>A508+1</f>
        <v>236</v>
      </c>
      <c r="B513" s="53" t="s">
        <v>699</v>
      </c>
      <c r="C513" s="59" t="s">
        <v>58</v>
      </c>
      <c r="D513" s="196" t="s">
        <v>702</v>
      </c>
      <c r="E513" s="56" t="s">
        <v>69</v>
      </c>
      <c r="F513" s="12">
        <v>83.15</v>
      </c>
      <c r="G513" s="12"/>
      <c r="H513" s="58">
        <f>G513*F513</f>
        <v>0</v>
      </c>
      <c r="I513" s="8"/>
    </row>
    <row r="514" spans="1:12">
      <c r="A514" s="52">
        <f>A513+1</f>
        <v>237</v>
      </c>
      <c r="B514" s="53" t="s">
        <v>699</v>
      </c>
      <c r="C514" s="59" t="s">
        <v>88</v>
      </c>
      <c r="D514" s="196" t="s">
        <v>703</v>
      </c>
      <c r="E514" s="56" t="s">
        <v>234</v>
      </c>
      <c r="F514" s="12">
        <v>16</v>
      </c>
      <c r="G514" s="12"/>
      <c r="H514" s="58">
        <f>G514*F514</f>
        <v>0</v>
      </c>
      <c r="I514" s="8"/>
    </row>
    <row r="515" spans="1:12" s="2" customFormat="1">
      <c r="A515" s="92"/>
      <c r="B515" s="157"/>
      <c r="C515" s="200"/>
      <c r="D515" s="205" t="s">
        <v>704</v>
      </c>
      <c r="E515" s="206"/>
      <c r="F515" s="206"/>
      <c r="G515" s="206"/>
      <c r="H515" s="207">
        <f>SUM(H511:H514)</f>
        <v>0</v>
      </c>
      <c r="I515" s="8"/>
      <c r="J515" s="8"/>
      <c r="K515" s="8"/>
      <c r="L515" s="8"/>
    </row>
    <row r="516" spans="1:12" s="5" customFormat="1">
      <c r="A516" s="52"/>
      <c r="B516" s="53" t="s">
        <v>705</v>
      </c>
      <c r="C516" s="54"/>
      <c r="D516" s="196" t="s">
        <v>706</v>
      </c>
      <c r="E516" s="56"/>
      <c r="F516" s="57"/>
      <c r="G516" s="57"/>
      <c r="H516" s="58"/>
      <c r="I516" s="2"/>
      <c r="J516" s="2"/>
      <c r="K516" s="2"/>
      <c r="L516" s="2"/>
    </row>
    <row r="517" spans="1:12">
      <c r="A517" s="52"/>
      <c r="B517" s="53" t="s">
        <v>705</v>
      </c>
      <c r="C517" s="59" t="s">
        <v>7</v>
      </c>
      <c r="D517" s="196" t="s">
        <v>707</v>
      </c>
      <c r="E517" s="56"/>
      <c r="F517" s="57"/>
      <c r="G517" s="57"/>
      <c r="H517" s="58"/>
      <c r="I517" s="5"/>
      <c r="J517" s="5"/>
      <c r="K517" s="5"/>
      <c r="L517" s="5"/>
    </row>
    <row r="518" spans="1:12" ht="24">
      <c r="A518" s="52">
        <f>A514+1</f>
        <v>238</v>
      </c>
      <c r="B518" s="53" t="s">
        <v>705</v>
      </c>
      <c r="C518" s="59" t="s">
        <v>58</v>
      </c>
      <c r="D518" s="196" t="s">
        <v>708</v>
      </c>
      <c r="E518" s="56" t="s">
        <v>69</v>
      </c>
      <c r="F518" s="12">
        <v>384.42</v>
      </c>
      <c r="G518" s="12"/>
      <c r="H518" s="58">
        <f>G518*F518</f>
        <v>0</v>
      </c>
      <c r="I518" s="8"/>
    </row>
    <row r="519" spans="1:12">
      <c r="A519" s="52">
        <f>A518+1</f>
        <v>239</v>
      </c>
      <c r="B519" s="53" t="s">
        <v>705</v>
      </c>
      <c r="C519" s="59" t="s">
        <v>10</v>
      </c>
      <c r="D519" s="196" t="s">
        <v>709</v>
      </c>
      <c r="E519" s="56" t="s">
        <v>79</v>
      </c>
      <c r="F519" s="12">
        <v>14</v>
      </c>
      <c r="G519" s="12"/>
      <c r="H519" s="58">
        <f>G519*F519</f>
        <v>0</v>
      </c>
      <c r="I519" s="8"/>
    </row>
    <row r="520" spans="1:12" s="2" customFormat="1">
      <c r="A520" s="92"/>
      <c r="B520" s="157"/>
      <c r="C520" s="200"/>
      <c r="D520" s="205" t="s">
        <v>710</v>
      </c>
      <c r="E520" s="206"/>
      <c r="F520" s="206"/>
      <c r="G520" s="206"/>
      <c r="H520" s="207">
        <f>SUM(H516:H519)</f>
        <v>0</v>
      </c>
      <c r="I520" s="8"/>
      <c r="J520" s="8"/>
      <c r="K520" s="8"/>
      <c r="L520" s="8"/>
    </row>
    <row r="521" spans="1:12" s="5" customFormat="1">
      <c r="A521" s="52"/>
      <c r="B521" s="53" t="s">
        <v>711</v>
      </c>
      <c r="C521" s="54"/>
      <c r="D521" s="196" t="s">
        <v>712</v>
      </c>
      <c r="E521" s="56"/>
      <c r="F521" s="57"/>
      <c r="G521" s="57"/>
      <c r="H521" s="58"/>
      <c r="I521" s="2"/>
      <c r="J521" s="2"/>
      <c r="K521" s="2"/>
      <c r="L521" s="2"/>
    </row>
    <row r="522" spans="1:12" s="5" customFormat="1">
      <c r="A522" s="52"/>
      <c r="B522" s="53" t="s">
        <v>713</v>
      </c>
      <c r="C522" s="54"/>
      <c r="D522" s="196" t="s">
        <v>714</v>
      </c>
      <c r="E522" s="56"/>
      <c r="F522" s="57"/>
      <c r="G522" s="57"/>
      <c r="H522" s="58"/>
    </row>
    <row r="523" spans="1:12">
      <c r="A523" s="52"/>
      <c r="B523" s="53" t="s">
        <v>713</v>
      </c>
      <c r="C523" s="59" t="s">
        <v>7</v>
      </c>
      <c r="D523" s="196" t="s">
        <v>715</v>
      </c>
      <c r="E523" s="56"/>
      <c r="F523" s="57"/>
      <c r="G523" s="57"/>
      <c r="H523" s="58"/>
      <c r="I523" s="5"/>
      <c r="J523" s="5"/>
      <c r="K523" s="5"/>
      <c r="L523" s="5"/>
    </row>
    <row r="524" spans="1:12">
      <c r="A524" s="52">
        <f>A519+1</f>
        <v>240</v>
      </c>
      <c r="B524" s="53" t="s">
        <v>713</v>
      </c>
      <c r="C524" s="59" t="s">
        <v>88</v>
      </c>
      <c r="D524" s="196" t="s">
        <v>716</v>
      </c>
      <c r="E524" s="56" t="s">
        <v>79</v>
      </c>
      <c r="F524" s="12">
        <v>2</v>
      </c>
      <c r="G524" s="12"/>
      <c r="H524" s="58">
        <f>G524*F524</f>
        <v>0</v>
      </c>
      <c r="I524" s="8"/>
    </row>
    <row r="525" spans="1:12" s="2" customFormat="1">
      <c r="A525" s="52"/>
      <c r="B525" s="157"/>
      <c r="C525" s="200"/>
      <c r="D525" s="205" t="s">
        <v>717</v>
      </c>
      <c r="E525" s="206"/>
      <c r="F525" s="206"/>
      <c r="G525" s="206"/>
      <c r="H525" s="207">
        <f>SUM(H522:H524)</f>
        <v>0</v>
      </c>
      <c r="I525" s="8"/>
      <c r="J525" s="8"/>
      <c r="K525" s="8"/>
      <c r="L525" s="8"/>
    </row>
    <row r="526" spans="1:12" s="5" customFormat="1">
      <c r="A526" s="52"/>
      <c r="B526" s="53" t="s">
        <v>718</v>
      </c>
      <c r="C526" s="54"/>
      <c r="D526" s="196" t="s">
        <v>719</v>
      </c>
      <c r="E526" s="56"/>
      <c r="F526" s="57"/>
      <c r="G526" s="57"/>
      <c r="H526" s="58"/>
      <c r="I526" s="2"/>
      <c r="J526" s="2"/>
      <c r="K526" s="2"/>
      <c r="L526" s="2"/>
    </row>
    <row r="527" spans="1:12">
      <c r="A527" s="52"/>
      <c r="B527" s="53" t="s">
        <v>718</v>
      </c>
      <c r="C527" s="59" t="s">
        <v>7</v>
      </c>
      <c r="D527" s="196" t="s">
        <v>720</v>
      </c>
      <c r="E527" s="56"/>
      <c r="F527" s="57"/>
      <c r="G527" s="57"/>
      <c r="H527" s="58"/>
      <c r="I527" s="5"/>
      <c r="J527" s="5"/>
      <c r="K527" s="5"/>
      <c r="L527" s="5"/>
    </row>
    <row r="528" spans="1:12" ht="24">
      <c r="A528" s="52">
        <f>A524+1</f>
        <v>241</v>
      </c>
      <c r="B528" s="53" t="s">
        <v>718</v>
      </c>
      <c r="C528" s="59" t="s">
        <v>181</v>
      </c>
      <c r="D528" s="196" t="s">
        <v>721</v>
      </c>
      <c r="E528" s="56" t="s">
        <v>69</v>
      </c>
      <c r="F528" s="12">
        <v>13.77</v>
      </c>
      <c r="G528" s="12"/>
      <c r="H528" s="58">
        <f>G528*F528</f>
        <v>0</v>
      </c>
      <c r="I528" s="8"/>
    </row>
    <row r="529" spans="1:12" ht="24">
      <c r="A529" s="52">
        <f>A528+1</f>
        <v>242</v>
      </c>
      <c r="B529" s="53" t="s">
        <v>718</v>
      </c>
      <c r="C529" s="59" t="s">
        <v>505</v>
      </c>
      <c r="D529" s="196" t="s">
        <v>722</v>
      </c>
      <c r="E529" s="56" t="s">
        <v>112</v>
      </c>
      <c r="F529" s="12">
        <v>18.2</v>
      </c>
      <c r="G529" s="12"/>
      <c r="H529" s="58">
        <f>G529*F529</f>
        <v>0</v>
      </c>
      <c r="I529" s="8"/>
    </row>
    <row r="530" spans="1:12">
      <c r="A530" s="52">
        <f>A529+1</f>
        <v>243</v>
      </c>
      <c r="B530" s="53" t="s">
        <v>718</v>
      </c>
      <c r="C530" s="59" t="s">
        <v>101</v>
      </c>
      <c r="D530" s="196" t="s">
        <v>723</v>
      </c>
      <c r="E530" s="56" t="s">
        <v>234</v>
      </c>
      <c r="F530" s="12">
        <v>1</v>
      </c>
      <c r="G530" s="12"/>
      <c r="H530" s="58">
        <f>G530*F530</f>
        <v>0</v>
      </c>
      <c r="I530" s="8"/>
    </row>
    <row r="531" spans="1:12" s="2" customFormat="1">
      <c r="A531" s="52"/>
      <c r="B531" s="157"/>
      <c r="C531" s="200"/>
      <c r="D531" s="205" t="s">
        <v>724</v>
      </c>
      <c r="E531" s="206"/>
      <c r="F531" s="206"/>
      <c r="G531" s="206"/>
      <c r="H531" s="207">
        <f>SUM(H526:H530)</f>
        <v>0</v>
      </c>
      <c r="I531" s="8"/>
      <c r="J531" s="8"/>
      <c r="K531" s="8"/>
      <c r="L531" s="8"/>
    </row>
    <row r="532" spans="1:12" s="5" customFormat="1">
      <c r="A532" s="52"/>
      <c r="B532" s="53" t="s">
        <v>725</v>
      </c>
      <c r="C532" s="54"/>
      <c r="D532" s="196" t="s">
        <v>726</v>
      </c>
      <c r="E532" s="56"/>
      <c r="F532" s="57"/>
      <c r="G532" s="57"/>
      <c r="H532" s="58"/>
      <c r="I532" s="2"/>
      <c r="J532" s="2"/>
      <c r="K532" s="2"/>
      <c r="L532" s="2"/>
    </row>
    <row r="533" spans="1:12">
      <c r="A533" s="52"/>
      <c r="B533" s="53" t="s">
        <v>725</v>
      </c>
      <c r="C533" s="59" t="s">
        <v>7</v>
      </c>
      <c r="D533" s="196" t="s">
        <v>727</v>
      </c>
      <c r="E533" s="56"/>
      <c r="F533" s="57"/>
      <c r="G533" s="57"/>
      <c r="H533" s="58"/>
      <c r="I533" s="5"/>
      <c r="J533" s="5"/>
      <c r="K533" s="5"/>
      <c r="L533" s="5"/>
    </row>
    <row r="534" spans="1:12">
      <c r="A534" s="52">
        <f>A530+1</f>
        <v>244</v>
      </c>
      <c r="B534" s="53" t="s">
        <v>725</v>
      </c>
      <c r="C534" s="59" t="s">
        <v>178</v>
      </c>
      <c r="D534" s="196" t="s">
        <v>728</v>
      </c>
      <c r="E534" s="56" t="s">
        <v>79</v>
      </c>
      <c r="F534" s="12">
        <v>1</v>
      </c>
      <c r="G534" s="12"/>
      <c r="H534" s="58">
        <f>G534*F534</f>
        <v>0</v>
      </c>
      <c r="I534" s="8"/>
    </row>
    <row r="535" spans="1:12">
      <c r="A535" s="52">
        <f>A534+1</f>
        <v>245</v>
      </c>
      <c r="B535" s="53" t="s">
        <v>725</v>
      </c>
      <c r="C535" s="59" t="s">
        <v>505</v>
      </c>
      <c r="D535" s="196" t="s">
        <v>729</v>
      </c>
      <c r="E535" s="56" t="s">
        <v>79</v>
      </c>
      <c r="F535" s="12">
        <v>8</v>
      </c>
      <c r="G535" s="12"/>
      <c r="H535" s="58">
        <f>G535*F535</f>
        <v>0</v>
      </c>
      <c r="I535" s="8"/>
    </row>
    <row r="536" spans="1:12">
      <c r="A536" s="52">
        <f>A535+1</f>
        <v>246</v>
      </c>
      <c r="B536" s="53" t="s">
        <v>725</v>
      </c>
      <c r="C536" s="59" t="s">
        <v>103</v>
      </c>
      <c r="D536" s="196" t="s">
        <v>730</v>
      </c>
      <c r="E536" s="56" t="s">
        <v>79</v>
      </c>
      <c r="F536" s="12">
        <v>7</v>
      </c>
      <c r="G536" s="12"/>
      <c r="H536" s="58">
        <f>G536*F536</f>
        <v>0</v>
      </c>
      <c r="I536" s="8"/>
    </row>
    <row r="537" spans="1:12">
      <c r="A537" s="52">
        <f>A536+1</f>
        <v>247</v>
      </c>
      <c r="B537" s="53" t="s">
        <v>725</v>
      </c>
      <c r="C537" s="59" t="s">
        <v>105</v>
      </c>
      <c r="D537" s="196" t="s">
        <v>731</v>
      </c>
      <c r="E537" s="56" t="s">
        <v>79</v>
      </c>
      <c r="F537" s="12">
        <v>6</v>
      </c>
      <c r="G537" s="12"/>
      <c r="H537" s="58">
        <f>G537*F537</f>
        <v>0</v>
      </c>
      <c r="I537" s="8"/>
    </row>
    <row r="538" spans="1:12">
      <c r="A538" s="52">
        <f>A537+1</f>
        <v>248</v>
      </c>
      <c r="B538" s="53" t="s">
        <v>725</v>
      </c>
      <c r="C538" s="59" t="s">
        <v>238</v>
      </c>
      <c r="D538" s="196" t="s">
        <v>732</v>
      </c>
      <c r="E538" s="56" t="s">
        <v>79</v>
      </c>
      <c r="F538" s="12">
        <v>5</v>
      </c>
      <c r="G538" s="12"/>
      <c r="H538" s="58">
        <f>G538*F538</f>
        <v>0</v>
      </c>
      <c r="I538" s="8"/>
    </row>
    <row r="539" spans="1:12" ht="24">
      <c r="A539" s="52">
        <f>A538+1</f>
        <v>249</v>
      </c>
      <c r="B539" s="53" t="s">
        <v>725</v>
      </c>
      <c r="C539" s="59" t="s">
        <v>108</v>
      </c>
      <c r="D539" s="196" t="s">
        <v>733</v>
      </c>
      <c r="E539" s="56" t="s">
        <v>234</v>
      </c>
      <c r="F539" s="12">
        <v>2</v>
      </c>
      <c r="G539" s="12"/>
      <c r="H539" s="58">
        <f>G539*F539</f>
        <v>0</v>
      </c>
      <c r="I539" s="8"/>
    </row>
    <row r="540" spans="1:12" s="2" customFormat="1">
      <c r="A540" s="92"/>
      <c r="B540" s="157"/>
      <c r="C540" s="200"/>
      <c r="D540" s="205" t="s">
        <v>734</v>
      </c>
      <c r="E540" s="206"/>
      <c r="F540" s="206"/>
      <c r="G540" s="206"/>
      <c r="H540" s="207">
        <f>SUM(H532:H539)</f>
        <v>0</v>
      </c>
      <c r="I540" s="8"/>
      <c r="J540" s="8"/>
      <c r="K540" s="8"/>
      <c r="L540" s="8"/>
    </row>
    <row r="541" spans="1:12" s="5" customFormat="1">
      <c r="A541" s="52"/>
      <c r="B541" s="53" t="s">
        <v>735</v>
      </c>
      <c r="C541" s="54"/>
      <c r="D541" s="196" t="s">
        <v>736</v>
      </c>
      <c r="E541" s="56"/>
      <c r="F541" s="57"/>
      <c r="G541" s="57"/>
      <c r="H541" s="58"/>
      <c r="I541" s="2"/>
      <c r="J541" s="2"/>
      <c r="K541" s="2"/>
      <c r="L541" s="2"/>
    </row>
    <row r="542" spans="1:12" s="5" customFormat="1">
      <c r="A542" s="52"/>
      <c r="B542" s="53" t="s">
        <v>738</v>
      </c>
      <c r="C542" s="54"/>
      <c r="D542" s="196" t="s">
        <v>739</v>
      </c>
      <c r="E542" s="56"/>
      <c r="F542" s="57"/>
      <c r="G542" s="57"/>
      <c r="H542" s="58"/>
    </row>
    <row r="543" spans="1:12">
      <c r="A543" s="52">
        <f>A539+1</f>
        <v>250</v>
      </c>
      <c r="B543" s="53" t="s">
        <v>738</v>
      </c>
      <c r="C543" s="59" t="s">
        <v>116</v>
      </c>
      <c r="D543" s="196" t="s">
        <v>740</v>
      </c>
      <c r="E543" s="56" t="s">
        <v>79</v>
      </c>
      <c r="F543" s="12">
        <v>1</v>
      </c>
      <c r="G543" s="12"/>
      <c r="H543" s="58">
        <f>G543*F543</f>
        <v>0</v>
      </c>
      <c r="I543" s="5"/>
      <c r="J543" s="5"/>
      <c r="K543" s="5"/>
      <c r="L543" s="5"/>
    </row>
    <row r="544" spans="1:12">
      <c r="A544" s="52"/>
      <c r="B544" s="53" t="s">
        <v>738</v>
      </c>
      <c r="C544" s="59" t="s">
        <v>120</v>
      </c>
      <c r="D544" s="196" t="s">
        <v>741</v>
      </c>
      <c r="E544" s="56"/>
      <c r="F544" s="57"/>
      <c r="G544" s="57"/>
      <c r="H544" s="58"/>
      <c r="I544" s="8"/>
    </row>
    <row r="545" spans="1:12">
      <c r="A545" s="52">
        <f>A543+1</f>
        <v>251</v>
      </c>
      <c r="B545" s="53" t="s">
        <v>738</v>
      </c>
      <c r="C545" s="59" t="s">
        <v>122</v>
      </c>
      <c r="D545" s="196" t="s">
        <v>742</v>
      </c>
      <c r="E545" s="56" t="s">
        <v>112</v>
      </c>
      <c r="F545" s="12">
        <v>14.28</v>
      </c>
      <c r="G545" s="12"/>
      <c r="H545" s="58">
        <f>G545*F545</f>
        <v>0</v>
      </c>
      <c r="I545" s="8"/>
    </row>
    <row r="546" spans="1:12">
      <c r="A546" s="52">
        <f>A545+1</f>
        <v>252</v>
      </c>
      <c r="B546" s="53" t="s">
        <v>738</v>
      </c>
      <c r="C546" s="59" t="s">
        <v>743</v>
      </c>
      <c r="D546" s="196" t="s">
        <v>744</v>
      </c>
      <c r="E546" s="56" t="s">
        <v>112</v>
      </c>
      <c r="F546" s="12">
        <v>12.65</v>
      </c>
      <c r="G546" s="12"/>
      <c r="H546" s="58">
        <f>G546*F546</f>
        <v>0</v>
      </c>
      <c r="I546" s="8"/>
    </row>
    <row r="547" spans="1:12" s="2" customFormat="1">
      <c r="A547" s="92"/>
      <c r="B547" s="157"/>
      <c r="C547" s="200"/>
      <c r="D547" s="205" t="s">
        <v>745</v>
      </c>
      <c r="E547" s="206"/>
      <c r="F547" s="206"/>
      <c r="G547" s="206"/>
      <c r="H547" s="207">
        <f>SUM(H542:H546)</f>
        <v>0</v>
      </c>
      <c r="I547" s="8"/>
      <c r="J547" s="8"/>
      <c r="K547" s="8"/>
      <c r="L547" s="8"/>
    </row>
    <row r="548" spans="1:12" s="5" customFormat="1">
      <c r="A548" s="52"/>
      <c r="B548" s="53" t="s">
        <v>746</v>
      </c>
      <c r="C548" s="54"/>
      <c r="D548" s="196" t="s">
        <v>747</v>
      </c>
      <c r="E548" s="56"/>
      <c r="F548" s="57"/>
      <c r="G548" s="57"/>
      <c r="H548" s="58"/>
      <c r="I548" s="2"/>
      <c r="J548" s="2"/>
      <c r="K548" s="2"/>
      <c r="L548" s="2"/>
    </row>
    <row r="549" spans="1:12" ht="24">
      <c r="A549" s="52">
        <f>A546+1</f>
        <v>253</v>
      </c>
      <c r="B549" s="53" t="s">
        <v>746</v>
      </c>
      <c r="C549" s="59" t="s">
        <v>7</v>
      </c>
      <c r="D549" s="196" t="s">
        <v>748</v>
      </c>
      <c r="E549" s="56" t="s">
        <v>69</v>
      </c>
      <c r="F549" s="12">
        <v>14.84</v>
      </c>
      <c r="G549" s="12"/>
      <c r="H549" s="58">
        <f>G549*F549</f>
        <v>0</v>
      </c>
      <c r="I549" s="5"/>
      <c r="J549" s="5"/>
      <c r="K549" s="5"/>
      <c r="L549" s="5"/>
    </row>
    <row r="550" spans="1:12">
      <c r="A550" s="52">
        <f>A549+1</f>
        <v>254</v>
      </c>
      <c r="B550" s="53" t="s">
        <v>746</v>
      </c>
      <c r="C550" s="59" t="s">
        <v>14</v>
      </c>
      <c r="D550" s="196" t="s">
        <v>749</v>
      </c>
      <c r="E550" s="56" t="s">
        <v>234</v>
      </c>
      <c r="F550" s="12">
        <v>1</v>
      </c>
      <c r="G550" s="12"/>
      <c r="H550" s="58">
        <f>G550*F550</f>
        <v>0</v>
      </c>
      <c r="I550" s="8"/>
    </row>
    <row r="551" spans="1:12" s="2" customFormat="1">
      <c r="A551" s="92"/>
      <c r="B551" s="157"/>
      <c r="C551" s="200"/>
      <c r="D551" s="205" t="s">
        <v>750</v>
      </c>
      <c r="E551" s="206"/>
      <c r="F551" s="206"/>
      <c r="G551" s="206"/>
      <c r="H551" s="207">
        <f>SUM(H548:H550)</f>
        <v>0</v>
      </c>
      <c r="I551" s="8"/>
      <c r="J551" s="8"/>
      <c r="K551" s="8"/>
      <c r="L551" s="8"/>
    </row>
    <row r="552" spans="1:12" s="5" customFormat="1">
      <c r="A552" s="52"/>
      <c r="B552" s="53" t="s">
        <v>751</v>
      </c>
      <c r="C552" s="54"/>
      <c r="D552" s="196" t="s">
        <v>752</v>
      </c>
      <c r="E552" s="56"/>
      <c r="F552" s="57"/>
      <c r="G552" s="57"/>
      <c r="H552" s="58"/>
      <c r="I552" s="2"/>
      <c r="J552" s="2"/>
      <c r="K552" s="2"/>
      <c r="L552" s="2"/>
    </row>
    <row r="553" spans="1:12" s="5" customFormat="1">
      <c r="A553" s="52"/>
      <c r="B553" s="53" t="s">
        <v>753</v>
      </c>
      <c r="C553" s="54"/>
      <c r="D553" s="196" t="s">
        <v>754</v>
      </c>
      <c r="E553" s="56"/>
      <c r="F553" s="57"/>
      <c r="G553" s="57"/>
      <c r="H553" s="58"/>
    </row>
    <row r="554" spans="1:12">
      <c r="A554" s="52">
        <f>A550+1</f>
        <v>255</v>
      </c>
      <c r="B554" s="53" t="s">
        <v>753</v>
      </c>
      <c r="C554" s="59" t="s">
        <v>7</v>
      </c>
      <c r="D554" s="196" t="s">
        <v>755</v>
      </c>
      <c r="E554" s="56" t="s">
        <v>231</v>
      </c>
      <c r="F554" s="12">
        <v>50</v>
      </c>
      <c r="G554" s="12"/>
      <c r="H554" s="58">
        <f>G554*F554</f>
        <v>0</v>
      </c>
      <c r="I554" s="5"/>
      <c r="J554" s="5"/>
      <c r="K554" s="5"/>
      <c r="L554" s="5"/>
    </row>
    <row r="555" spans="1:12" s="2" customFormat="1">
      <c r="A555" s="92"/>
      <c r="B555" s="157"/>
      <c r="C555" s="200"/>
      <c r="D555" s="205" t="s">
        <v>756</v>
      </c>
      <c r="E555" s="206"/>
      <c r="F555" s="206"/>
      <c r="G555" s="206"/>
      <c r="H555" s="207">
        <f>SUM(H553:H554)</f>
        <v>0</v>
      </c>
      <c r="I555" s="8"/>
      <c r="J555" s="8"/>
      <c r="K555" s="8"/>
      <c r="L555" s="8"/>
    </row>
    <row r="556" spans="1:12" s="5" customFormat="1">
      <c r="A556" s="52"/>
      <c r="B556" s="53" t="s">
        <v>757</v>
      </c>
      <c r="C556" s="54"/>
      <c r="D556" s="196" t="s">
        <v>758</v>
      </c>
      <c r="E556" s="56"/>
      <c r="F556" s="57"/>
      <c r="G556" s="57"/>
      <c r="H556" s="58"/>
      <c r="I556" s="2"/>
      <c r="J556" s="2"/>
      <c r="K556" s="2"/>
      <c r="L556" s="2"/>
    </row>
    <row r="557" spans="1:12" s="5" customFormat="1">
      <c r="A557" s="52"/>
      <c r="B557" s="53" t="s">
        <v>759</v>
      </c>
      <c r="C557" s="54"/>
      <c r="D557" s="196" t="s">
        <v>760</v>
      </c>
      <c r="E557" s="56"/>
      <c r="F557" s="57"/>
      <c r="G557" s="57"/>
      <c r="H557" s="58"/>
    </row>
    <row r="558" spans="1:12">
      <c r="A558" s="52"/>
      <c r="B558" s="53" t="s">
        <v>759</v>
      </c>
      <c r="C558" s="59" t="s">
        <v>7</v>
      </c>
      <c r="D558" s="196" t="s">
        <v>761</v>
      </c>
      <c r="E558" s="56"/>
      <c r="F558" s="57"/>
      <c r="G558" s="57"/>
      <c r="H558" s="58"/>
      <c r="I558" s="5"/>
      <c r="J558" s="5"/>
      <c r="K558" s="5"/>
      <c r="L558" s="5"/>
    </row>
    <row r="559" spans="1:12">
      <c r="A559" s="52">
        <f>A554+1</f>
        <v>256</v>
      </c>
      <c r="B559" s="53" t="s">
        <v>759</v>
      </c>
      <c r="C559" s="59" t="s">
        <v>58</v>
      </c>
      <c r="D559" s="196" t="s">
        <v>762</v>
      </c>
      <c r="E559" s="56" t="s">
        <v>79</v>
      </c>
      <c r="F559" s="12">
        <v>6</v>
      </c>
      <c r="G559" s="12"/>
      <c r="H559" s="58">
        <f>G559*F559</f>
        <v>0</v>
      </c>
      <c r="I559" s="8"/>
    </row>
    <row r="560" spans="1:12">
      <c r="A560" s="52"/>
      <c r="B560" s="53" t="s">
        <v>759</v>
      </c>
      <c r="C560" s="59" t="s">
        <v>12</v>
      </c>
      <c r="D560" s="196" t="s">
        <v>763</v>
      </c>
      <c r="E560" s="56"/>
      <c r="F560" s="57"/>
      <c r="G560" s="57"/>
      <c r="H560" s="58"/>
      <c r="I560" s="8"/>
    </row>
    <row r="561" spans="1:12" ht="24">
      <c r="A561" s="52">
        <f>A559+1</f>
        <v>257</v>
      </c>
      <c r="B561" s="53" t="s">
        <v>759</v>
      </c>
      <c r="C561" s="59" t="s">
        <v>67</v>
      </c>
      <c r="D561" s="196" t="s">
        <v>764</v>
      </c>
      <c r="E561" s="56" t="s">
        <v>79</v>
      </c>
      <c r="F561" s="12">
        <v>32</v>
      </c>
      <c r="G561" s="12"/>
      <c r="H561" s="58">
        <f>G561*F561</f>
        <v>0</v>
      </c>
      <c r="I561" s="8"/>
    </row>
    <row r="562" spans="1:12" ht="24">
      <c r="A562" s="52">
        <f>A561+1</f>
        <v>258</v>
      </c>
      <c r="B562" s="53" t="s">
        <v>759</v>
      </c>
      <c r="C562" s="59" t="s">
        <v>34</v>
      </c>
      <c r="D562" s="196" t="s">
        <v>765</v>
      </c>
      <c r="E562" s="56" t="s">
        <v>79</v>
      </c>
      <c r="F562" s="12">
        <v>4</v>
      </c>
      <c r="G562" s="12"/>
      <c r="H562" s="58">
        <f>G562*F562</f>
        <v>0</v>
      </c>
      <c r="I562" s="8"/>
    </row>
    <row r="563" spans="1:12" s="2" customFormat="1">
      <c r="A563" s="92"/>
      <c r="B563" s="157"/>
      <c r="C563" s="200"/>
      <c r="D563" s="205" t="s">
        <v>766</v>
      </c>
      <c r="E563" s="206"/>
      <c r="F563" s="206"/>
      <c r="G563" s="206"/>
      <c r="H563" s="207">
        <f>SUM(H557:H562)</f>
        <v>0</v>
      </c>
      <c r="I563" s="8"/>
      <c r="J563" s="8"/>
      <c r="K563" s="8"/>
      <c r="L563" s="8"/>
    </row>
    <row r="564" spans="1:12" s="5" customFormat="1">
      <c r="A564" s="52"/>
      <c r="B564" s="53" t="s">
        <v>767</v>
      </c>
      <c r="C564" s="54"/>
      <c r="D564" s="196" t="s">
        <v>768</v>
      </c>
      <c r="E564" s="56"/>
      <c r="F564" s="57"/>
      <c r="G564" s="57"/>
      <c r="H564" s="58"/>
      <c r="I564" s="2"/>
      <c r="J564" s="2"/>
      <c r="K564" s="2"/>
      <c r="L564" s="2"/>
    </row>
    <row r="565" spans="1:12">
      <c r="A565" s="52"/>
      <c r="B565" s="53" t="s">
        <v>767</v>
      </c>
      <c r="C565" s="59" t="s">
        <v>10</v>
      </c>
      <c r="D565" s="196" t="s">
        <v>769</v>
      </c>
      <c r="E565" s="56"/>
      <c r="F565" s="57"/>
      <c r="G565" s="57"/>
      <c r="H565" s="58"/>
      <c r="I565" s="5"/>
      <c r="J565" s="5"/>
      <c r="K565" s="5"/>
      <c r="L565" s="5"/>
    </row>
    <row r="566" spans="1:12">
      <c r="A566" s="52">
        <f>A562+1</f>
        <v>259</v>
      </c>
      <c r="B566" s="53" t="s">
        <v>767</v>
      </c>
      <c r="C566" s="59" t="s">
        <v>191</v>
      </c>
      <c r="D566" s="196" t="s">
        <v>770</v>
      </c>
      <c r="E566" s="56" t="s">
        <v>79</v>
      </c>
      <c r="F566" s="12">
        <v>33</v>
      </c>
      <c r="G566" s="12"/>
      <c r="H566" s="58">
        <f>G566*F566</f>
        <v>0</v>
      </c>
      <c r="I566" s="8"/>
    </row>
    <row r="567" spans="1:12" s="2" customFormat="1">
      <c r="A567" s="92"/>
      <c r="B567" s="157"/>
      <c r="C567" s="200"/>
      <c r="D567" s="205" t="s">
        <v>771</v>
      </c>
      <c r="E567" s="206"/>
      <c r="F567" s="206"/>
      <c r="G567" s="206"/>
      <c r="H567" s="207">
        <f>SUM(H564:H566)</f>
        <v>0</v>
      </c>
      <c r="I567" s="8"/>
      <c r="J567" s="8"/>
      <c r="K567" s="8"/>
      <c r="L567" s="8"/>
    </row>
    <row r="568" spans="1:12" s="5" customFormat="1">
      <c r="A568" s="52"/>
      <c r="B568" s="53" t="s">
        <v>772</v>
      </c>
      <c r="C568" s="54"/>
      <c r="D568" s="196" t="s">
        <v>773</v>
      </c>
      <c r="E568" s="56"/>
      <c r="F568" s="57"/>
      <c r="G568" s="57"/>
      <c r="H568" s="58"/>
      <c r="I568" s="2"/>
      <c r="J568" s="2"/>
      <c r="K568" s="2"/>
      <c r="L568" s="2"/>
    </row>
    <row r="569" spans="1:12" ht="24">
      <c r="A569" s="52">
        <f>A566+1</f>
        <v>260</v>
      </c>
      <c r="B569" s="53" t="s">
        <v>772</v>
      </c>
      <c r="C569" s="59" t="s">
        <v>7</v>
      </c>
      <c r="D569" s="196" t="s">
        <v>774</v>
      </c>
      <c r="E569" s="56" t="s">
        <v>112</v>
      </c>
      <c r="F569" s="12">
        <v>74.150000000000006</v>
      </c>
      <c r="G569" s="12"/>
      <c r="H569" s="58">
        <f>G569*F569</f>
        <v>0</v>
      </c>
      <c r="I569" s="5"/>
      <c r="J569" s="5"/>
      <c r="K569" s="5"/>
      <c r="L569" s="5"/>
    </row>
    <row r="570" spans="1:12" s="2" customFormat="1">
      <c r="A570" s="92"/>
      <c r="B570" s="157"/>
      <c r="C570" s="200"/>
      <c r="D570" s="205" t="s">
        <v>775</v>
      </c>
      <c r="E570" s="206"/>
      <c r="F570" s="206"/>
      <c r="G570" s="206"/>
      <c r="H570" s="207">
        <f>SUM(H568:H569)</f>
        <v>0</v>
      </c>
      <c r="I570" s="8"/>
      <c r="J570" s="8"/>
      <c r="K570" s="8"/>
      <c r="L570" s="8"/>
    </row>
    <row r="571" spans="1:12" s="5" customFormat="1">
      <c r="A571" s="52"/>
      <c r="B571" s="53" t="s">
        <v>776</v>
      </c>
      <c r="C571" s="54"/>
      <c r="D571" s="196" t="s">
        <v>777</v>
      </c>
      <c r="E571" s="56"/>
      <c r="F571" s="57"/>
      <c r="G571" s="57"/>
      <c r="H571" s="58"/>
      <c r="I571" s="2"/>
      <c r="J571" s="2"/>
      <c r="K571" s="2"/>
      <c r="L571" s="2"/>
    </row>
    <row r="572" spans="1:12" s="5" customFormat="1" ht="24">
      <c r="A572" s="52"/>
      <c r="B572" s="53" t="s">
        <v>778</v>
      </c>
      <c r="C572" s="54"/>
      <c r="D572" s="196" t="s">
        <v>779</v>
      </c>
      <c r="E572" s="56"/>
      <c r="F572" s="57"/>
      <c r="G572" s="57"/>
      <c r="H572" s="58"/>
    </row>
    <row r="573" spans="1:12" s="5" customFormat="1" ht="24">
      <c r="A573" s="52"/>
      <c r="B573" s="53" t="s">
        <v>780</v>
      </c>
      <c r="C573" s="54"/>
      <c r="D573" s="196" t="s">
        <v>781</v>
      </c>
      <c r="E573" s="56"/>
      <c r="F573" s="57"/>
      <c r="G573" s="57"/>
      <c r="H573" s="58"/>
    </row>
    <row r="574" spans="1:12">
      <c r="A574" s="52"/>
      <c r="B574" s="53" t="s">
        <v>780</v>
      </c>
      <c r="C574" s="59" t="s">
        <v>12</v>
      </c>
      <c r="D574" s="196" t="s">
        <v>782</v>
      </c>
      <c r="E574" s="56"/>
      <c r="F574" s="57"/>
      <c r="G574" s="57"/>
      <c r="H574" s="58"/>
      <c r="I574" s="5"/>
      <c r="J574" s="5"/>
      <c r="K574" s="5"/>
      <c r="L574" s="5"/>
    </row>
    <row r="575" spans="1:12">
      <c r="A575" s="52">
        <f>A569+1</f>
        <v>261</v>
      </c>
      <c r="B575" s="53" t="s">
        <v>780</v>
      </c>
      <c r="C575" s="59" t="s">
        <v>67</v>
      </c>
      <c r="D575" s="196" t="s">
        <v>783</v>
      </c>
      <c r="E575" s="56" t="s">
        <v>69</v>
      </c>
      <c r="F575" s="12">
        <v>6551.69</v>
      </c>
      <c r="G575" s="12"/>
      <c r="H575" s="58">
        <f>G575*F575</f>
        <v>0</v>
      </c>
      <c r="I575" s="8"/>
    </row>
    <row r="576" spans="1:12">
      <c r="A576" s="52">
        <f>A575+1</f>
        <v>262</v>
      </c>
      <c r="B576" s="53" t="s">
        <v>780</v>
      </c>
      <c r="C576" s="59" t="s">
        <v>165</v>
      </c>
      <c r="D576" s="196" t="s">
        <v>784</v>
      </c>
      <c r="E576" s="56" t="s">
        <v>69</v>
      </c>
      <c r="F576" s="12">
        <v>1287.8399999999999</v>
      </c>
      <c r="G576" s="12"/>
      <c r="H576" s="58">
        <f>G576*F576</f>
        <v>0</v>
      </c>
      <c r="I576" s="8"/>
    </row>
    <row r="577" spans="1:12">
      <c r="A577" s="52">
        <f>A576+1</f>
        <v>263</v>
      </c>
      <c r="B577" s="53" t="s">
        <v>780</v>
      </c>
      <c r="C577" s="59" t="s">
        <v>390</v>
      </c>
      <c r="D577" s="196" t="s">
        <v>785</v>
      </c>
      <c r="E577" s="56" t="s">
        <v>69</v>
      </c>
      <c r="F577" s="12">
        <v>3000</v>
      </c>
      <c r="G577" s="12"/>
      <c r="H577" s="58">
        <f>G577*F577</f>
        <v>0</v>
      </c>
      <c r="I577" s="8"/>
    </row>
    <row r="578" spans="1:12" ht="24">
      <c r="A578" s="52">
        <f>A577+1</f>
        <v>264</v>
      </c>
      <c r="B578" s="53" t="s">
        <v>780</v>
      </c>
      <c r="C578" s="59" t="s">
        <v>138</v>
      </c>
      <c r="D578" s="196" t="s">
        <v>786</v>
      </c>
      <c r="E578" s="56" t="s">
        <v>112</v>
      </c>
      <c r="F578" s="12">
        <v>1404.53</v>
      </c>
      <c r="G578" s="12"/>
      <c r="H578" s="58">
        <f>G578*F578</f>
        <v>0</v>
      </c>
      <c r="I578" s="8"/>
    </row>
    <row r="579" spans="1:12" s="2" customFormat="1">
      <c r="A579" s="92"/>
      <c r="B579" s="157"/>
      <c r="C579" s="200"/>
      <c r="D579" s="208" t="s">
        <v>787</v>
      </c>
      <c r="E579" s="206"/>
      <c r="F579" s="206"/>
      <c r="G579" s="206"/>
      <c r="H579" s="207">
        <f>SUM(H573:H578)</f>
        <v>0</v>
      </c>
      <c r="I579" s="8"/>
      <c r="J579" s="8"/>
      <c r="K579" s="8"/>
      <c r="L579" s="8"/>
    </row>
    <row r="580" spans="1:12" s="5" customFormat="1">
      <c r="A580" s="52"/>
      <c r="B580" s="53" t="s">
        <v>788</v>
      </c>
      <c r="C580" s="54"/>
      <c r="D580" s="196" t="s">
        <v>789</v>
      </c>
      <c r="E580" s="56"/>
      <c r="F580" s="57"/>
      <c r="G580" s="57"/>
      <c r="H580" s="58"/>
      <c r="I580" s="2"/>
      <c r="J580" s="2"/>
      <c r="K580" s="2"/>
      <c r="L580" s="2"/>
    </row>
    <row r="581" spans="1:12">
      <c r="A581" s="52">
        <f>A578+1</f>
        <v>265</v>
      </c>
      <c r="B581" s="53" t="s">
        <v>788</v>
      </c>
      <c r="C581" s="59" t="s">
        <v>50</v>
      </c>
      <c r="D581" s="196" t="s">
        <v>790</v>
      </c>
      <c r="E581" s="56" t="s">
        <v>69</v>
      </c>
      <c r="F581" s="12">
        <v>288.3</v>
      </c>
      <c r="G581" s="12"/>
      <c r="H581" s="58">
        <f>G581*F581</f>
        <v>0</v>
      </c>
      <c r="I581" s="5"/>
      <c r="J581" s="5"/>
      <c r="K581" s="5"/>
      <c r="L581" s="5"/>
    </row>
    <row r="582" spans="1:12" s="2" customFormat="1">
      <c r="A582" s="92"/>
      <c r="B582" s="157"/>
      <c r="C582" s="200"/>
      <c r="D582" s="205" t="s">
        <v>791</v>
      </c>
      <c r="E582" s="206"/>
      <c r="F582" s="206"/>
      <c r="G582" s="206"/>
      <c r="H582" s="207">
        <f>SUM(H580:H581)</f>
        <v>0</v>
      </c>
      <c r="I582" s="8"/>
      <c r="J582" s="8"/>
      <c r="K582" s="8"/>
      <c r="L582" s="8"/>
    </row>
    <row r="583" spans="1:12" s="5" customFormat="1">
      <c r="A583" s="52"/>
      <c r="B583" s="53" t="s">
        <v>792</v>
      </c>
      <c r="C583" s="54"/>
      <c r="D583" s="196" t="s">
        <v>793</v>
      </c>
      <c r="E583" s="56"/>
      <c r="F583" s="57"/>
      <c r="G583" s="57"/>
      <c r="H583" s="58"/>
      <c r="I583" s="2"/>
      <c r="J583" s="2"/>
      <c r="K583" s="2"/>
      <c r="L583" s="2"/>
    </row>
    <row r="584" spans="1:12" s="5" customFormat="1">
      <c r="A584" s="52"/>
      <c r="B584" s="53" t="s">
        <v>794</v>
      </c>
      <c r="C584" s="54"/>
      <c r="D584" s="196" t="s">
        <v>795</v>
      </c>
      <c r="E584" s="56"/>
      <c r="F584" s="57"/>
      <c r="G584" s="57"/>
      <c r="H584" s="58"/>
    </row>
    <row r="585" spans="1:12">
      <c r="A585" s="52"/>
      <c r="B585" s="53" t="s">
        <v>794</v>
      </c>
      <c r="C585" s="59" t="s">
        <v>7</v>
      </c>
      <c r="D585" s="196" t="s">
        <v>796</v>
      </c>
      <c r="E585" s="56"/>
      <c r="F585" s="57"/>
      <c r="G585" s="57"/>
      <c r="H585" s="58"/>
      <c r="I585" s="5"/>
      <c r="J585" s="5"/>
      <c r="K585" s="5"/>
      <c r="L585" s="5"/>
    </row>
    <row r="586" spans="1:12">
      <c r="A586" s="52">
        <f>A581+1</f>
        <v>266</v>
      </c>
      <c r="B586" s="53" t="s">
        <v>794</v>
      </c>
      <c r="C586" s="59" t="s">
        <v>178</v>
      </c>
      <c r="D586" s="196" t="s">
        <v>797</v>
      </c>
      <c r="E586" s="56" t="s">
        <v>69</v>
      </c>
      <c r="F586" s="12">
        <v>104.4</v>
      </c>
      <c r="G586" s="12"/>
      <c r="H586" s="58">
        <f>G586*F586</f>
        <v>0</v>
      </c>
      <c r="I586" s="8"/>
    </row>
    <row r="587" spans="1:12" s="2" customFormat="1">
      <c r="A587" s="92"/>
      <c r="B587" s="157"/>
      <c r="C587" s="200"/>
      <c r="D587" s="205" t="s">
        <v>798</v>
      </c>
      <c r="E587" s="206"/>
      <c r="F587" s="206"/>
      <c r="G587" s="206"/>
      <c r="H587" s="207">
        <f>SUM(H584:H586)</f>
        <v>0</v>
      </c>
      <c r="I587" s="8"/>
      <c r="J587" s="8"/>
      <c r="K587" s="8"/>
      <c r="L587" s="8"/>
    </row>
    <row r="588" spans="1:12" s="5" customFormat="1">
      <c r="A588" s="52"/>
      <c r="B588" s="53" t="s">
        <v>799</v>
      </c>
      <c r="C588" s="54"/>
      <c r="D588" s="196" t="s">
        <v>800</v>
      </c>
      <c r="E588" s="56"/>
      <c r="F588" s="57"/>
      <c r="G588" s="57"/>
      <c r="H588" s="58"/>
      <c r="I588" s="2"/>
      <c r="J588" s="2"/>
      <c r="K588" s="2"/>
      <c r="L588" s="2"/>
    </row>
    <row r="589" spans="1:12" s="5" customFormat="1">
      <c r="A589" s="52"/>
      <c r="B589" s="53" t="s">
        <v>801</v>
      </c>
      <c r="C589" s="54"/>
      <c r="D589" s="196" t="s">
        <v>802</v>
      </c>
      <c r="E589" s="56"/>
      <c r="F589" s="57"/>
      <c r="G589" s="57"/>
      <c r="H589" s="58"/>
    </row>
    <row r="590" spans="1:12">
      <c r="A590" s="52"/>
      <c r="B590" s="53" t="s">
        <v>801</v>
      </c>
      <c r="C590" s="59" t="s">
        <v>10</v>
      </c>
      <c r="D590" s="196" t="s">
        <v>803</v>
      </c>
      <c r="E590" s="56"/>
      <c r="F590" s="57"/>
      <c r="G590" s="57"/>
      <c r="H590" s="58"/>
      <c r="I590" s="5"/>
      <c r="J590" s="5"/>
      <c r="K590" s="5"/>
      <c r="L590" s="5"/>
    </row>
    <row r="591" spans="1:12">
      <c r="A591" s="52">
        <f>A586+1</f>
        <v>267</v>
      </c>
      <c r="B591" s="53" t="s">
        <v>801</v>
      </c>
      <c r="C591" s="59" t="s">
        <v>191</v>
      </c>
      <c r="D591" s="196" t="s">
        <v>804</v>
      </c>
      <c r="E591" s="56" t="s">
        <v>69</v>
      </c>
      <c r="F591" s="12">
        <v>1484.53</v>
      </c>
      <c r="G591" s="12"/>
      <c r="H591" s="58">
        <f>G591*F591</f>
        <v>0</v>
      </c>
      <c r="I591" s="8"/>
    </row>
    <row r="592" spans="1:12">
      <c r="A592" s="52"/>
      <c r="B592" s="53" t="s">
        <v>801</v>
      </c>
      <c r="C592" s="59" t="s">
        <v>50</v>
      </c>
      <c r="D592" s="196" t="s">
        <v>805</v>
      </c>
      <c r="E592" s="56"/>
      <c r="F592" s="57"/>
      <c r="G592" s="57"/>
      <c r="H592" s="58"/>
      <c r="I592" s="8"/>
    </row>
    <row r="593" spans="1:12" ht="24">
      <c r="A593" s="52">
        <f>A591+1</f>
        <v>268</v>
      </c>
      <c r="B593" s="53" t="s">
        <v>801</v>
      </c>
      <c r="C593" s="59" t="s">
        <v>806</v>
      </c>
      <c r="D593" s="196" t="s">
        <v>807</v>
      </c>
      <c r="E593" s="56" t="s">
        <v>69</v>
      </c>
      <c r="F593" s="12">
        <v>180.04</v>
      </c>
      <c r="G593" s="12"/>
      <c r="H593" s="58">
        <f>G593*F593</f>
        <v>0</v>
      </c>
      <c r="I593" s="8"/>
    </row>
    <row r="594" spans="1:12">
      <c r="A594" s="52"/>
      <c r="B594" s="53" t="s">
        <v>801</v>
      </c>
      <c r="C594" s="59" t="s">
        <v>294</v>
      </c>
      <c r="D594" s="196" t="s">
        <v>808</v>
      </c>
      <c r="E594" s="56"/>
      <c r="F594" s="57"/>
      <c r="G594" s="57"/>
      <c r="H594" s="58"/>
      <c r="I594" s="8"/>
    </row>
    <row r="595" spans="1:12">
      <c r="A595" s="52">
        <f>A593+1</f>
        <v>269</v>
      </c>
      <c r="B595" s="53" t="s">
        <v>801</v>
      </c>
      <c r="C595" s="59" t="s">
        <v>296</v>
      </c>
      <c r="D595" s="196" t="s">
        <v>809</v>
      </c>
      <c r="E595" s="56" t="s">
        <v>69</v>
      </c>
      <c r="F595" s="12">
        <v>80</v>
      </c>
      <c r="G595" s="12"/>
      <c r="H595" s="58">
        <f>G595*F595</f>
        <v>0</v>
      </c>
      <c r="I595" s="8"/>
    </row>
    <row r="596" spans="1:12">
      <c r="A596" s="52">
        <f>A595+1</f>
        <v>270</v>
      </c>
      <c r="B596" s="53" t="s">
        <v>801</v>
      </c>
      <c r="C596" s="59" t="s">
        <v>298</v>
      </c>
      <c r="D596" s="196" t="s">
        <v>810</v>
      </c>
      <c r="E596" s="56" t="s">
        <v>69</v>
      </c>
      <c r="F596" s="12">
        <v>161.78</v>
      </c>
      <c r="G596" s="12"/>
      <c r="H596" s="58">
        <f>G596*F596</f>
        <v>0</v>
      </c>
      <c r="I596" s="8"/>
    </row>
    <row r="597" spans="1:12" ht="24">
      <c r="A597" s="52"/>
      <c r="B597" s="53" t="s">
        <v>801</v>
      </c>
      <c r="C597" s="59" t="s">
        <v>811</v>
      </c>
      <c r="D597" s="196" t="s">
        <v>812</v>
      </c>
      <c r="E597" s="56"/>
      <c r="F597" s="57"/>
      <c r="G597" s="57"/>
      <c r="H597" s="58"/>
      <c r="I597" s="8"/>
    </row>
    <row r="598" spans="1:12">
      <c r="A598" s="52">
        <f>A596+1</f>
        <v>271</v>
      </c>
      <c r="B598" s="53" t="s">
        <v>801</v>
      </c>
      <c r="C598" s="59" t="s">
        <v>813</v>
      </c>
      <c r="D598" s="196" t="s">
        <v>814</v>
      </c>
      <c r="E598" s="56" t="s">
        <v>69</v>
      </c>
      <c r="F598" s="12">
        <v>20</v>
      </c>
      <c r="G598" s="12"/>
      <c r="H598" s="58">
        <f>G598*F598</f>
        <v>0</v>
      </c>
      <c r="I598" s="8"/>
    </row>
    <row r="599" spans="1:12" ht="24">
      <c r="A599" s="52">
        <f>A598+1</f>
        <v>272</v>
      </c>
      <c r="B599" s="53" t="s">
        <v>801</v>
      </c>
      <c r="C599" s="59" t="s">
        <v>815</v>
      </c>
      <c r="D599" s="196" t="s">
        <v>816</v>
      </c>
      <c r="E599" s="56" t="s">
        <v>112</v>
      </c>
      <c r="F599" s="12">
        <v>1520.66</v>
      </c>
      <c r="G599" s="12"/>
      <c r="H599" s="58">
        <f>G599*F599</f>
        <v>0</v>
      </c>
      <c r="I599" s="8"/>
    </row>
    <row r="600" spans="1:12" s="2" customFormat="1">
      <c r="A600" s="92"/>
      <c r="B600" s="157"/>
      <c r="C600" s="200"/>
      <c r="D600" s="205" t="s">
        <v>817</v>
      </c>
      <c r="E600" s="206"/>
      <c r="F600" s="206"/>
      <c r="G600" s="206"/>
      <c r="H600" s="207">
        <f>SUM(H589:H599)</f>
        <v>0</v>
      </c>
      <c r="I600" s="8"/>
      <c r="J600" s="8"/>
      <c r="K600" s="8"/>
      <c r="L600" s="8"/>
    </row>
    <row r="601" spans="1:12" s="5" customFormat="1">
      <c r="A601" s="52"/>
      <c r="B601" s="53" t="s">
        <v>818</v>
      </c>
      <c r="C601" s="54"/>
      <c r="D601" s="196" t="s">
        <v>819</v>
      </c>
      <c r="E601" s="56"/>
      <c r="F601" s="57"/>
      <c r="G601" s="57"/>
      <c r="H601" s="58"/>
      <c r="I601" s="2"/>
      <c r="J601" s="2"/>
      <c r="K601" s="2"/>
      <c r="L601" s="2"/>
    </row>
    <row r="602" spans="1:12">
      <c r="A602" s="52"/>
      <c r="B602" s="53" t="s">
        <v>818</v>
      </c>
      <c r="C602" s="59" t="s">
        <v>10</v>
      </c>
      <c r="D602" s="196" t="s">
        <v>820</v>
      </c>
      <c r="E602" s="56"/>
      <c r="F602" s="57"/>
      <c r="G602" s="57"/>
      <c r="H602" s="58"/>
      <c r="I602" s="5"/>
      <c r="J602" s="5"/>
      <c r="K602" s="5"/>
      <c r="L602" s="5"/>
    </row>
    <row r="603" spans="1:12" ht="24">
      <c r="A603" s="52">
        <f>A599+1</f>
        <v>273</v>
      </c>
      <c r="B603" s="53" t="s">
        <v>818</v>
      </c>
      <c r="C603" s="59" t="s">
        <v>432</v>
      </c>
      <c r="D603" s="196" t="s">
        <v>821</v>
      </c>
      <c r="E603" s="56" t="s">
        <v>69</v>
      </c>
      <c r="F603" s="12">
        <v>14.23</v>
      </c>
      <c r="G603" s="12"/>
      <c r="H603" s="58">
        <f>G603*F603</f>
        <v>0</v>
      </c>
      <c r="I603" s="8"/>
    </row>
    <row r="604" spans="1:12">
      <c r="A604" s="52"/>
      <c r="B604" s="53" t="s">
        <v>818</v>
      </c>
      <c r="C604" s="59" t="s">
        <v>14</v>
      </c>
      <c r="D604" s="196" t="s">
        <v>822</v>
      </c>
      <c r="E604" s="56"/>
      <c r="F604" s="57"/>
      <c r="G604" s="57"/>
      <c r="H604" s="58"/>
      <c r="I604" s="8"/>
    </row>
    <row r="605" spans="1:12" ht="24">
      <c r="A605" s="52">
        <f>A603+1</f>
        <v>274</v>
      </c>
      <c r="B605" s="53" t="s">
        <v>818</v>
      </c>
      <c r="C605" s="59" t="s">
        <v>485</v>
      </c>
      <c r="D605" s="196" t="s">
        <v>823</v>
      </c>
      <c r="E605" s="56" t="s">
        <v>69</v>
      </c>
      <c r="F605" s="12">
        <v>14.23</v>
      </c>
      <c r="G605" s="12"/>
      <c r="H605" s="58">
        <f>G605*F605</f>
        <v>0</v>
      </c>
      <c r="I605" s="8"/>
    </row>
    <row r="606" spans="1:12" s="2" customFormat="1">
      <c r="A606" s="92"/>
      <c r="B606" s="157"/>
      <c r="C606" s="200"/>
      <c r="D606" s="205" t="s">
        <v>824</v>
      </c>
      <c r="E606" s="206"/>
      <c r="F606" s="206"/>
      <c r="G606" s="206"/>
      <c r="H606" s="207">
        <f>SUM(H601:H605)</f>
        <v>0</v>
      </c>
      <c r="I606" s="8"/>
      <c r="J606" s="8"/>
      <c r="K606" s="8"/>
      <c r="L606" s="8"/>
    </row>
    <row r="607" spans="1:12" s="5" customFormat="1">
      <c r="A607" s="52"/>
      <c r="B607" s="53" t="s">
        <v>825</v>
      </c>
      <c r="C607" s="54"/>
      <c r="D607" s="196" t="s">
        <v>826</v>
      </c>
      <c r="E607" s="56"/>
      <c r="F607" s="57"/>
      <c r="G607" s="57"/>
      <c r="H607" s="58"/>
      <c r="I607" s="2"/>
      <c r="J607" s="2"/>
      <c r="K607" s="2"/>
      <c r="L607" s="2"/>
    </row>
    <row r="608" spans="1:12" ht="24">
      <c r="A608" s="52"/>
      <c r="B608" s="53" t="s">
        <v>825</v>
      </c>
      <c r="C608" s="59" t="s">
        <v>7</v>
      </c>
      <c r="D608" s="196" t="s">
        <v>827</v>
      </c>
      <c r="E608" s="56"/>
      <c r="F608" s="57"/>
      <c r="G608" s="57"/>
      <c r="H608" s="58"/>
      <c r="I608" s="5"/>
      <c r="J608" s="5"/>
      <c r="K608" s="5"/>
      <c r="L608" s="5"/>
    </row>
    <row r="609" spans="1:12" ht="24">
      <c r="A609" s="52">
        <f>A605+1</f>
        <v>275</v>
      </c>
      <c r="B609" s="53" t="s">
        <v>825</v>
      </c>
      <c r="C609" s="59" t="s">
        <v>58</v>
      </c>
      <c r="D609" s="196" t="s">
        <v>828</v>
      </c>
      <c r="E609" s="56" t="s">
        <v>69</v>
      </c>
      <c r="F609" s="12">
        <v>38.880000000000003</v>
      </c>
      <c r="G609" s="12"/>
      <c r="H609" s="58">
        <f>G609*F609</f>
        <v>0</v>
      </c>
      <c r="I609" s="8"/>
    </row>
    <row r="610" spans="1:12" ht="24">
      <c r="A610" s="52"/>
      <c r="B610" s="53" t="s">
        <v>825</v>
      </c>
      <c r="C610" s="59" t="s">
        <v>116</v>
      </c>
      <c r="D610" s="196" t="s">
        <v>829</v>
      </c>
      <c r="E610" s="56"/>
      <c r="F610" s="57"/>
      <c r="G610" s="57"/>
      <c r="H610" s="58"/>
      <c r="I610" s="8"/>
    </row>
    <row r="611" spans="1:12" ht="24">
      <c r="A611" s="52">
        <f>A609+1</f>
        <v>276</v>
      </c>
      <c r="B611" s="53" t="s">
        <v>825</v>
      </c>
      <c r="C611" s="59" t="s">
        <v>118</v>
      </c>
      <c r="D611" s="196" t="s">
        <v>830</v>
      </c>
      <c r="E611" s="56" t="s">
        <v>112</v>
      </c>
      <c r="F611" s="12">
        <v>152.76</v>
      </c>
      <c r="G611" s="12"/>
      <c r="H611" s="58">
        <f>G611*F611</f>
        <v>0</v>
      </c>
      <c r="I611" s="8"/>
    </row>
    <row r="612" spans="1:12" s="2" customFormat="1">
      <c r="A612" s="92"/>
      <c r="B612" s="157"/>
      <c r="C612" s="200"/>
      <c r="D612" s="205" t="s">
        <v>831</v>
      </c>
      <c r="E612" s="206"/>
      <c r="F612" s="206"/>
      <c r="G612" s="206"/>
      <c r="H612" s="207">
        <f>SUM(H607:H611)</f>
        <v>0</v>
      </c>
      <c r="I612" s="8"/>
      <c r="J612" s="8"/>
      <c r="K612" s="8"/>
      <c r="L612" s="8"/>
    </row>
    <row r="613" spans="1:12" s="5" customFormat="1">
      <c r="A613" s="52"/>
      <c r="B613" s="53" t="s">
        <v>832</v>
      </c>
      <c r="C613" s="54"/>
      <c r="D613" s="196" t="s">
        <v>833</v>
      </c>
      <c r="E613" s="56"/>
      <c r="F613" s="57"/>
      <c r="G613" s="57"/>
      <c r="H613" s="58"/>
      <c r="I613" s="2"/>
      <c r="J613" s="2"/>
      <c r="K613" s="2"/>
      <c r="L613" s="2"/>
    </row>
    <row r="614" spans="1:12" s="5" customFormat="1">
      <c r="A614" s="52"/>
      <c r="B614" s="53" t="s">
        <v>834</v>
      </c>
      <c r="C614" s="54"/>
      <c r="D614" s="196" t="s">
        <v>835</v>
      </c>
      <c r="E614" s="56"/>
      <c r="F614" s="57"/>
      <c r="G614" s="57"/>
      <c r="H614" s="58"/>
    </row>
    <row r="615" spans="1:12" s="5" customFormat="1">
      <c r="A615" s="52"/>
      <c r="B615" s="53" t="s">
        <v>836</v>
      </c>
      <c r="C615" s="54"/>
      <c r="D615" s="196" t="s">
        <v>837</v>
      </c>
      <c r="E615" s="56"/>
      <c r="F615" s="57"/>
      <c r="G615" s="57"/>
      <c r="H615" s="58"/>
    </row>
    <row r="616" spans="1:12">
      <c r="A616" s="52"/>
      <c r="B616" s="53" t="s">
        <v>836</v>
      </c>
      <c r="C616" s="59" t="s">
        <v>12</v>
      </c>
      <c r="D616" s="196" t="s">
        <v>838</v>
      </c>
      <c r="E616" s="56"/>
      <c r="F616" s="57"/>
      <c r="G616" s="57"/>
      <c r="H616" s="58"/>
      <c r="I616" s="5"/>
      <c r="J616" s="5"/>
      <c r="K616" s="5"/>
      <c r="L616" s="5"/>
    </row>
    <row r="617" spans="1:12">
      <c r="A617" s="52">
        <f>A611+1</f>
        <v>277</v>
      </c>
      <c r="B617" s="53" t="s">
        <v>836</v>
      </c>
      <c r="C617" s="59" t="s">
        <v>67</v>
      </c>
      <c r="D617" s="196" t="s">
        <v>839</v>
      </c>
      <c r="E617" s="56" t="s">
        <v>69</v>
      </c>
      <c r="F617" s="12">
        <v>219.1</v>
      </c>
      <c r="G617" s="12"/>
      <c r="H617" s="58">
        <f>G617*F617</f>
        <v>0</v>
      </c>
      <c r="I617" s="8"/>
    </row>
    <row r="618" spans="1:12" s="2" customFormat="1">
      <c r="A618" s="92"/>
      <c r="B618" s="157"/>
      <c r="C618" s="200"/>
      <c r="D618" s="208" t="s">
        <v>840</v>
      </c>
      <c r="E618" s="206"/>
      <c r="F618" s="206"/>
      <c r="G618" s="206"/>
      <c r="H618" s="207">
        <f>SUM(H615:H617)</f>
        <v>0</v>
      </c>
      <c r="I618" s="8"/>
      <c r="J618" s="8"/>
      <c r="K618" s="8"/>
      <c r="L618" s="8"/>
    </row>
    <row r="619" spans="1:12" s="5" customFormat="1">
      <c r="A619" s="52"/>
      <c r="B619" s="53" t="s">
        <v>841</v>
      </c>
      <c r="C619" s="54"/>
      <c r="D619" s="196" t="s">
        <v>842</v>
      </c>
      <c r="E619" s="56"/>
      <c r="F619" s="57"/>
      <c r="G619" s="57"/>
      <c r="H619" s="58"/>
      <c r="I619" s="2"/>
      <c r="J619" s="2"/>
      <c r="K619" s="2"/>
      <c r="L619" s="2"/>
    </row>
    <row r="620" spans="1:12" s="5" customFormat="1">
      <c r="A620" s="52"/>
      <c r="B620" s="53" t="s">
        <v>843</v>
      </c>
      <c r="C620" s="54"/>
      <c r="D620" s="196" t="s">
        <v>844</v>
      </c>
      <c r="E620" s="56"/>
      <c r="F620" s="57"/>
      <c r="G620" s="57"/>
      <c r="H620" s="58"/>
    </row>
    <row r="621" spans="1:12">
      <c r="A621" s="52"/>
      <c r="B621" s="53" t="s">
        <v>843</v>
      </c>
      <c r="C621" s="59" t="s">
        <v>10</v>
      </c>
      <c r="D621" s="196" t="s">
        <v>845</v>
      </c>
      <c r="E621" s="56"/>
      <c r="F621" s="57"/>
      <c r="G621" s="57"/>
      <c r="H621" s="58"/>
      <c r="I621" s="5"/>
      <c r="J621" s="5"/>
      <c r="K621" s="5"/>
      <c r="L621" s="5"/>
    </row>
    <row r="622" spans="1:12">
      <c r="A622" s="52">
        <f>A617+1</f>
        <v>278</v>
      </c>
      <c r="B622" s="53" t="s">
        <v>843</v>
      </c>
      <c r="C622" s="59" t="s">
        <v>432</v>
      </c>
      <c r="D622" s="196" t="s">
        <v>846</v>
      </c>
      <c r="E622" s="56" t="s">
        <v>69</v>
      </c>
      <c r="F622" s="12">
        <v>600.83000000000004</v>
      </c>
      <c r="G622" s="12"/>
      <c r="H622" s="58">
        <f>G622*F622</f>
        <v>0</v>
      </c>
      <c r="I622" s="8"/>
    </row>
    <row r="623" spans="1:12" s="2" customFormat="1">
      <c r="A623" s="92"/>
      <c r="B623" s="157"/>
      <c r="C623" s="200"/>
      <c r="D623" s="208" t="s">
        <v>847</v>
      </c>
      <c r="E623" s="206"/>
      <c r="F623" s="206"/>
      <c r="G623" s="206"/>
      <c r="H623" s="207">
        <f>SUM(H620:H622)</f>
        <v>0</v>
      </c>
      <c r="I623" s="8"/>
      <c r="J623" s="8"/>
      <c r="K623" s="8"/>
      <c r="L623" s="8"/>
    </row>
    <row r="624" spans="1:12" s="5" customFormat="1">
      <c r="A624" s="52"/>
      <c r="B624" s="53" t="s">
        <v>848</v>
      </c>
      <c r="C624" s="54"/>
      <c r="D624" s="196" t="s">
        <v>849</v>
      </c>
      <c r="E624" s="56"/>
      <c r="F624" s="57"/>
      <c r="G624" s="57"/>
      <c r="H624" s="58"/>
      <c r="I624" s="2"/>
      <c r="J624" s="2"/>
      <c r="K624" s="2"/>
      <c r="L624" s="2"/>
    </row>
    <row r="625" spans="1:12" s="5" customFormat="1">
      <c r="A625" s="52"/>
      <c r="B625" s="53" t="s">
        <v>850</v>
      </c>
      <c r="C625" s="54"/>
      <c r="D625" s="196" t="s">
        <v>851</v>
      </c>
      <c r="E625" s="56"/>
      <c r="F625" s="57"/>
      <c r="G625" s="57"/>
      <c r="H625" s="58"/>
    </row>
    <row r="626" spans="1:12">
      <c r="A626" s="52"/>
      <c r="B626" s="53" t="s">
        <v>850</v>
      </c>
      <c r="C626" s="59" t="s">
        <v>7</v>
      </c>
      <c r="D626" s="196" t="s">
        <v>852</v>
      </c>
      <c r="E626" s="56"/>
      <c r="F626" s="57"/>
      <c r="G626" s="57"/>
      <c r="H626" s="58"/>
      <c r="I626" s="5"/>
      <c r="J626" s="5"/>
      <c r="K626" s="5"/>
      <c r="L626" s="5"/>
    </row>
    <row r="627" spans="1:12">
      <c r="A627" s="52">
        <f>A622+1</f>
        <v>279</v>
      </c>
      <c r="B627" s="53" t="s">
        <v>850</v>
      </c>
      <c r="C627" s="59" t="s">
        <v>58</v>
      </c>
      <c r="D627" s="196" t="s">
        <v>853</v>
      </c>
      <c r="E627" s="56" t="s">
        <v>124</v>
      </c>
      <c r="F627" s="12">
        <v>50</v>
      </c>
      <c r="G627" s="12"/>
      <c r="H627" s="58">
        <f>G627*F627</f>
        <v>0</v>
      </c>
      <c r="I627" s="8"/>
    </row>
    <row r="628" spans="1:12" s="2" customFormat="1">
      <c r="A628" s="92"/>
      <c r="B628" s="157"/>
      <c r="C628" s="200"/>
      <c r="D628" s="208" t="s">
        <v>854</v>
      </c>
      <c r="E628" s="206"/>
      <c r="F628" s="206"/>
      <c r="G628" s="206"/>
      <c r="H628" s="207">
        <f>SUM(H625:H627)</f>
        <v>0</v>
      </c>
      <c r="I628" s="8"/>
      <c r="J628" s="8"/>
      <c r="K628" s="8"/>
      <c r="L628" s="8"/>
    </row>
    <row r="629" spans="1:12" s="5" customFormat="1">
      <c r="A629" s="52"/>
      <c r="B629" s="53" t="s">
        <v>855</v>
      </c>
      <c r="C629" s="54"/>
      <c r="D629" s="196" t="s">
        <v>856</v>
      </c>
      <c r="E629" s="56"/>
      <c r="F629" s="57"/>
      <c r="G629" s="57"/>
      <c r="H629" s="58"/>
      <c r="I629" s="2"/>
      <c r="J629" s="2"/>
      <c r="K629" s="2"/>
      <c r="L629" s="2"/>
    </row>
    <row r="630" spans="1:12" s="5" customFormat="1">
      <c r="A630" s="52"/>
      <c r="B630" s="53" t="s">
        <v>857</v>
      </c>
      <c r="C630" s="54"/>
      <c r="D630" s="196" t="s">
        <v>858</v>
      </c>
      <c r="E630" s="56"/>
      <c r="F630" s="57"/>
      <c r="G630" s="57"/>
      <c r="H630" s="58"/>
    </row>
    <row r="631" spans="1:12" s="5" customFormat="1">
      <c r="A631" s="52"/>
      <c r="B631" s="53" t="s">
        <v>859</v>
      </c>
      <c r="C631" s="54"/>
      <c r="D631" s="196" t="s">
        <v>860</v>
      </c>
      <c r="E631" s="56"/>
      <c r="F631" s="57"/>
      <c r="G631" s="57"/>
      <c r="H631" s="58"/>
    </row>
    <row r="632" spans="1:12">
      <c r="A632" s="52"/>
      <c r="B632" s="53" t="s">
        <v>859</v>
      </c>
      <c r="C632" s="59" t="s">
        <v>10</v>
      </c>
      <c r="D632" s="196" t="s">
        <v>861</v>
      </c>
      <c r="E632" s="56"/>
      <c r="F632" s="57"/>
      <c r="G632" s="57"/>
      <c r="H632" s="58"/>
      <c r="I632" s="5"/>
      <c r="J632" s="5"/>
      <c r="K632" s="5"/>
      <c r="L632" s="5"/>
    </row>
    <row r="633" spans="1:12">
      <c r="A633" s="52">
        <f>A627+1</f>
        <v>280</v>
      </c>
      <c r="B633" s="53" t="s">
        <v>859</v>
      </c>
      <c r="C633" s="59" t="s">
        <v>191</v>
      </c>
      <c r="D633" s="196" t="s">
        <v>862</v>
      </c>
      <c r="E633" s="56" t="s">
        <v>69</v>
      </c>
      <c r="F633" s="12">
        <v>889.5</v>
      </c>
      <c r="G633" s="12"/>
      <c r="H633" s="58">
        <f>G633*F633</f>
        <v>0</v>
      </c>
      <c r="I633" s="8"/>
    </row>
    <row r="634" spans="1:12" s="2" customFormat="1">
      <c r="A634" s="92"/>
      <c r="B634" s="157"/>
      <c r="C634" s="200"/>
      <c r="D634" s="205" t="s">
        <v>863</v>
      </c>
      <c r="E634" s="206"/>
      <c r="F634" s="206"/>
      <c r="G634" s="206"/>
      <c r="H634" s="207">
        <f>SUM(H631:H633)</f>
        <v>0</v>
      </c>
      <c r="I634" s="8"/>
      <c r="J634" s="8"/>
      <c r="K634" s="8"/>
      <c r="L634" s="8"/>
    </row>
    <row r="635" spans="1:12" s="5" customFormat="1">
      <c r="A635" s="52"/>
      <c r="B635" s="53" t="s">
        <v>864</v>
      </c>
      <c r="C635" s="54"/>
      <c r="D635" s="196" t="s">
        <v>865</v>
      </c>
      <c r="E635" s="56"/>
      <c r="F635" s="57"/>
      <c r="G635" s="57"/>
      <c r="H635" s="58"/>
      <c r="I635" s="2"/>
      <c r="J635" s="2"/>
      <c r="K635" s="2"/>
      <c r="L635" s="2"/>
    </row>
    <row r="636" spans="1:12">
      <c r="A636" s="52">
        <f>A633+1</f>
        <v>281</v>
      </c>
      <c r="B636" s="53" t="s">
        <v>864</v>
      </c>
      <c r="C636" s="59" t="s">
        <v>10</v>
      </c>
      <c r="D636" s="196" t="s">
        <v>866</v>
      </c>
      <c r="E636" s="56" t="s">
        <v>124</v>
      </c>
      <c r="F636" s="12">
        <v>278.08</v>
      </c>
      <c r="G636" s="12"/>
      <c r="H636" s="58">
        <f>G636*F636</f>
        <v>0</v>
      </c>
      <c r="I636" s="5"/>
      <c r="J636" s="5"/>
      <c r="K636" s="5"/>
      <c r="L636" s="5"/>
    </row>
    <row r="637" spans="1:12" s="2" customFormat="1">
      <c r="A637" s="92"/>
      <c r="B637" s="157"/>
      <c r="C637" s="200"/>
      <c r="D637" s="205" t="s">
        <v>867</v>
      </c>
      <c r="E637" s="206"/>
      <c r="F637" s="206"/>
      <c r="G637" s="206"/>
      <c r="H637" s="207">
        <f>SUM(H635:H636)</f>
        <v>0</v>
      </c>
      <c r="I637" s="8"/>
      <c r="J637" s="8"/>
      <c r="K637" s="8"/>
      <c r="L637" s="8"/>
    </row>
    <row r="638" spans="1:12" s="5" customFormat="1">
      <c r="A638" s="52"/>
      <c r="B638" s="53" t="s">
        <v>868</v>
      </c>
      <c r="C638" s="54"/>
      <c r="D638" s="196" t="s">
        <v>869</v>
      </c>
      <c r="E638" s="56"/>
      <c r="F638" s="57"/>
      <c r="G638" s="57"/>
      <c r="H638" s="58"/>
      <c r="I638" s="2"/>
      <c r="J638" s="2"/>
      <c r="K638" s="2"/>
      <c r="L638" s="2"/>
    </row>
    <row r="639" spans="1:12">
      <c r="A639" s="52"/>
      <c r="B639" s="53" t="s">
        <v>868</v>
      </c>
      <c r="C639" s="59" t="s">
        <v>10</v>
      </c>
      <c r="D639" s="196" t="s">
        <v>870</v>
      </c>
      <c r="E639" s="56"/>
      <c r="F639" s="57"/>
      <c r="G639" s="57"/>
      <c r="H639" s="58"/>
      <c r="I639" s="5"/>
      <c r="J639" s="5"/>
      <c r="K639" s="5"/>
      <c r="L639" s="5"/>
    </row>
    <row r="640" spans="1:12">
      <c r="A640" s="52">
        <f>A636+1</f>
        <v>282</v>
      </c>
      <c r="B640" s="53" t="s">
        <v>868</v>
      </c>
      <c r="C640" s="59" t="s">
        <v>191</v>
      </c>
      <c r="D640" s="196" t="s">
        <v>871</v>
      </c>
      <c r="E640" s="56" t="s">
        <v>69</v>
      </c>
      <c r="F640" s="12">
        <v>8</v>
      </c>
      <c r="G640" s="12"/>
      <c r="H640" s="58">
        <f>G640*F640</f>
        <v>0</v>
      </c>
      <c r="I640" s="8"/>
    </row>
    <row r="641" spans="1:12" s="2" customFormat="1">
      <c r="A641" s="92"/>
      <c r="B641" s="157"/>
      <c r="C641" s="200"/>
      <c r="D641" s="205" t="s">
        <v>872</v>
      </c>
      <c r="E641" s="206"/>
      <c r="F641" s="206"/>
      <c r="G641" s="206"/>
      <c r="H641" s="207">
        <f>SUM(H638:H640)</f>
        <v>0</v>
      </c>
      <c r="I641" s="8"/>
      <c r="J641" s="8"/>
      <c r="K641" s="8"/>
      <c r="L641" s="8"/>
    </row>
    <row r="642" spans="1:12" s="5" customFormat="1">
      <c r="A642" s="52"/>
      <c r="B642" s="53" t="s">
        <v>873</v>
      </c>
      <c r="C642" s="54"/>
      <c r="D642" s="196" t="s">
        <v>874</v>
      </c>
      <c r="E642" s="56"/>
      <c r="F642" s="57"/>
      <c r="G642" s="57"/>
      <c r="H642" s="58"/>
      <c r="I642" s="2"/>
      <c r="J642" s="2"/>
      <c r="K642" s="2"/>
      <c r="L642" s="2"/>
    </row>
    <row r="643" spans="1:12" s="5" customFormat="1">
      <c r="A643" s="52"/>
      <c r="B643" s="53" t="s">
        <v>875</v>
      </c>
      <c r="C643" s="54"/>
      <c r="D643" s="196" t="s">
        <v>876</v>
      </c>
      <c r="E643" s="56"/>
      <c r="F643" s="57"/>
      <c r="G643" s="57"/>
      <c r="H643" s="58"/>
    </row>
    <row r="644" spans="1:12">
      <c r="A644" s="52"/>
      <c r="B644" s="53" t="s">
        <v>875</v>
      </c>
      <c r="C644" s="59" t="s">
        <v>10</v>
      </c>
      <c r="D644" s="196" t="s">
        <v>877</v>
      </c>
      <c r="E644" s="56"/>
      <c r="F644" s="57"/>
      <c r="G644" s="57"/>
      <c r="H644" s="58"/>
      <c r="I644" s="5"/>
      <c r="J644" s="5"/>
      <c r="K644" s="5"/>
      <c r="L644" s="5"/>
    </row>
    <row r="645" spans="1:12">
      <c r="A645" s="52">
        <f>A640+1</f>
        <v>283</v>
      </c>
      <c r="B645" s="53" t="s">
        <v>875</v>
      </c>
      <c r="C645" s="59" t="s">
        <v>191</v>
      </c>
      <c r="D645" s="196" t="s">
        <v>878</v>
      </c>
      <c r="E645" s="56" t="s">
        <v>69</v>
      </c>
      <c r="F645" s="12">
        <v>332.8</v>
      </c>
      <c r="G645" s="12"/>
      <c r="H645" s="58">
        <f>G645*F645</f>
        <v>0</v>
      </c>
      <c r="I645" s="8"/>
    </row>
    <row r="646" spans="1:12" s="2" customFormat="1">
      <c r="A646" s="92"/>
      <c r="B646" s="157"/>
      <c r="C646" s="200"/>
      <c r="D646" s="205" t="s">
        <v>879</v>
      </c>
      <c r="E646" s="206"/>
      <c r="F646" s="206"/>
      <c r="G646" s="206"/>
      <c r="H646" s="207">
        <f>SUM(H643:H645)</f>
        <v>0</v>
      </c>
      <c r="I646" s="8"/>
      <c r="J646" s="8"/>
      <c r="K646" s="8"/>
      <c r="L646" s="8"/>
    </row>
    <row r="647" spans="1:12" s="5" customFormat="1">
      <c r="A647" s="52"/>
      <c r="B647" s="53" t="s">
        <v>880</v>
      </c>
      <c r="C647" s="54"/>
      <c r="D647" s="196" t="s">
        <v>881</v>
      </c>
      <c r="E647" s="56"/>
      <c r="F647" s="57"/>
      <c r="G647" s="57"/>
      <c r="H647" s="58"/>
      <c r="I647" s="2"/>
      <c r="J647" s="2"/>
      <c r="K647" s="2"/>
      <c r="L647" s="2"/>
    </row>
    <row r="648" spans="1:12" s="5" customFormat="1">
      <c r="A648" s="52"/>
      <c r="B648" s="53" t="s">
        <v>882</v>
      </c>
      <c r="C648" s="54"/>
      <c r="D648" s="196" t="s">
        <v>883</v>
      </c>
      <c r="E648" s="56"/>
      <c r="F648" s="57"/>
      <c r="G648" s="57"/>
      <c r="H648" s="58"/>
    </row>
    <row r="649" spans="1:12">
      <c r="A649" s="52">
        <f>A645+1</f>
        <v>284</v>
      </c>
      <c r="B649" s="53" t="s">
        <v>882</v>
      </c>
      <c r="C649" s="59" t="s">
        <v>432</v>
      </c>
      <c r="D649" s="196" t="s">
        <v>884</v>
      </c>
      <c r="E649" s="56" t="s">
        <v>69</v>
      </c>
      <c r="F649" s="12">
        <v>1283</v>
      </c>
      <c r="G649" s="12"/>
      <c r="H649" s="58">
        <f>G649*F649</f>
        <v>0</v>
      </c>
      <c r="I649" s="5"/>
      <c r="J649" s="5"/>
      <c r="K649" s="5"/>
      <c r="L649" s="5"/>
    </row>
    <row r="650" spans="1:12">
      <c r="A650" s="52">
        <f>A649+1</f>
        <v>285</v>
      </c>
      <c r="B650" s="53" t="s">
        <v>882</v>
      </c>
      <c r="C650" s="59" t="s">
        <v>658</v>
      </c>
      <c r="D650" s="196" t="s">
        <v>885</v>
      </c>
      <c r="E650" s="56" t="s">
        <v>112</v>
      </c>
      <c r="F650" s="12">
        <v>883.33</v>
      </c>
      <c r="G650" s="12"/>
      <c r="H650" s="58">
        <f>G650*F650</f>
        <v>0</v>
      </c>
      <c r="I650" s="8"/>
    </row>
    <row r="651" spans="1:12" s="2" customFormat="1">
      <c r="A651" s="92"/>
      <c r="B651" s="157"/>
      <c r="C651" s="200"/>
      <c r="D651" s="205" t="s">
        <v>886</v>
      </c>
      <c r="E651" s="206"/>
      <c r="F651" s="206"/>
      <c r="G651" s="206"/>
      <c r="H651" s="207">
        <f>SUM(H648:H650)</f>
        <v>0</v>
      </c>
      <c r="I651" s="8"/>
      <c r="J651" s="8"/>
      <c r="K651" s="8"/>
      <c r="L651" s="8"/>
    </row>
    <row r="652" spans="1:12" s="5" customFormat="1">
      <c r="A652" s="52"/>
      <c r="B652" s="53" t="s">
        <v>887</v>
      </c>
      <c r="C652" s="54"/>
      <c r="D652" s="196" t="s">
        <v>888</v>
      </c>
      <c r="E652" s="56"/>
      <c r="F652" s="57"/>
      <c r="G652" s="57"/>
      <c r="H652" s="58"/>
      <c r="I652" s="2"/>
      <c r="J652" s="2"/>
      <c r="K652" s="2"/>
      <c r="L652" s="2"/>
    </row>
    <row r="653" spans="1:12" s="5" customFormat="1">
      <c r="A653" s="52"/>
      <c r="B653" s="53" t="s">
        <v>889</v>
      </c>
      <c r="C653" s="54"/>
      <c r="D653" s="196" t="s">
        <v>890</v>
      </c>
      <c r="E653" s="56"/>
      <c r="F653" s="57"/>
      <c r="G653" s="57"/>
      <c r="H653" s="58"/>
    </row>
    <row r="654" spans="1:12">
      <c r="A654" s="52"/>
      <c r="B654" s="53" t="s">
        <v>889</v>
      </c>
      <c r="C654" s="59" t="s">
        <v>7</v>
      </c>
      <c r="D654" s="196" t="s">
        <v>891</v>
      </c>
      <c r="E654" s="56"/>
      <c r="F654" s="57"/>
      <c r="G654" s="57"/>
      <c r="H654" s="58"/>
      <c r="I654" s="5"/>
      <c r="J654" s="5"/>
      <c r="K654" s="5"/>
      <c r="L654" s="5"/>
    </row>
    <row r="655" spans="1:12">
      <c r="A655" s="52">
        <f>A650+1</f>
        <v>286</v>
      </c>
      <c r="B655" s="53" t="s">
        <v>889</v>
      </c>
      <c r="C655" s="59" t="s">
        <v>178</v>
      </c>
      <c r="D655" s="196" t="s">
        <v>892</v>
      </c>
      <c r="E655" s="56" t="s">
        <v>124</v>
      </c>
      <c r="F655" s="12">
        <v>35.6</v>
      </c>
      <c r="G655" s="12"/>
      <c r="H655" s="58">
        <f>G655*F655</f>
        <v>0</v>
      </c>
      <c r="I655" s="8"/>
    </row>
    <row r="656" spans="1:12" s="2" customFormat="1">
      <c r="A656" s="92"/>
      <c r="B656" s="157"/>
      <c r="C656" s="200"/>
      <c r="D656" s="205" t="s">
        <v>893</v>
      </c>
      <c r="E656" s="206"/>
      <c r="F656" s="206"/>
      <c r="G656" s="206"/>
      <c r="H656" s="207">
        <f>SUM(H653:H655)</f>
        <v>0</v>
      </c>
      <c r="I656" s="8"/>
      <c r="J656" s="8"/>
      <c r="K656" s="8"/>
      <c r="L656" s="8"/>
    </row>
    <row r="657" spans="1:12" s="5" customFormat="1">
      <c r="A657" s="52"/>
      <c r="B657" s="53" t="s">
        <v>894</v>
      </c>
      <c r="C657" s="54"/>
      <c r="D657" s="196" t="s">
        <v>895</v>
      </c>
      <c r="E657" s="56"/>
      <c r="F657" s="57"/>
      <c r="G657" s="57"/>
      <c r="H657" s="58"/>
      <c r="I657" s="2"/>
      <c r="J657" s="2"/>
      <c r="K657" s="2"/>
      <c r="L657" s="2"/>
    </row>
    <row r="658" spans="1:12">
      <c r="A658" s="52">
        <f>A655+1</f>
        <v>287</v>
      </c>
      <c r="B658" s="53" t="s">
        <v>894</v>
      </c>
      <c r="C658" s="59" t="s">
        <v>7</v>
      </c>
      <c r="D658" s="196" t="s">
        <v>896</v>
      </c>
      <c r="E658" s="56" t="s">
        <v>124</v>
      </c>
      <c r="F658" s="12">
        <v>378.1</v>
      </c>
      <c r="G658" s="12"/>
      <c r="H658" s="58">
        <f>G658*F658</f>
        <v>0</v>
      </c>
      <c r="I658" s="5"/>
      <c r="J658" s="5"/>
      <c r="K658" s="5"/>
      <c r="L658" s="5"/>
    </row>
    <row r="659" spans="1:12">
      <c r="A659" s="52">
        <f>A658+1</f>
        <v>288</v>
      </c>
      <c r="B659" s="53" t="s">
        <v>894</v>
      </c>
      <c r="C659" s="59" t="s">
        <v>10</v>
      </c>
      <c r="D659" s="196" t="s">
        <v>897</v>
      </c>
      <c r="E659" s="56" t="s">
        <v>124</v>
      </c>
      <c r="F659" s="12">
        <v>809.6</v>
      </c>
      <c r="G659" s="12"/>
      <c r="H659" s="58">
        <f>G659*F659</f>
        <v>0</v>
      </c>
      <c r="I659" s="8"/>
    </row>
    <row r="660" spans="1:12" s="2" customFormat="1">
      <c r="A660" s="92"/>
      <c r="B660" s="157"/>
      <c r="C660" s="200"/>
      <c r="D660" s="205" t="s">
        <v>898</v>
      </c>
      <c r="E660" s="206"/>
      <c r="F660" s="206"/>
      <c r="G660" s="206"/>
      <c r="H660" s="207">
        <f>SUM(H657:H659)</f>
        <v>0</v>
      </c>
      <c r="I660" s="8"/>
      <c r="J660" s="8"/>
      <c r="K660" s="8"/>
      <c r="L660" s="8"/>
    </row>
    <row r="661" spans="1:12" s="5" customFormat="1" ht="24">
      <c r="A661" s="52"/>
      <c r="B661" s="53" t="s">
        <v>899</v>
      </c>
      <c r="C661" s="54"/>
      <c r="D661" s="196" t="s">
        <v>900</v>
      </c>
      <c r="E661" s="56"/>
      <c r="F661" s="57"/>
      <c r="G661" s="57"/>
      <c r="H661" s="58"/>
      <c r="I661" s="2"/>
      <c r="J661" s="2"/>
      <c r="K661" s="2"/>
      <c r="L661" s="2"/>
    </row>
    <row r="662" spans="1:12" s="5" customFormat="1">
      <c r="A662" s="52"/>
      <c r="B662" s="53" t="s">
        <v>901</v>
      </c>
      <c r="C662" s="54"/>
      <c r="D662" s="196" t="s">
        <v>902</v>
      </c>
      <c r="E662" s="56"/>
      <c r="F662" s="57"/>
      <c r="G662" s="57"/>
      <c r="H662" s="58"/>
    </row>
    <row r="663" spans="1:12" s="5" customFormat="1" ht="24">
      <c r="A663" s="52"/>
      <c r="B663" s="53" t="s">
        <v>903</v>
      </c>
      <c r="C663" s="54"/>
      <c r="D663" s="196" t="s">
        <v>904</v>
      </c>
      <c r="E663" s="56"/>
      <c r="F663" s="57"/>
      <c r="G663" s="57"/>
      <c r="H663" s="58"/>
    </row>
    <row r="664" spans="1:12">
      <c r="A664" s="52"/>
      <c r="B664" s="53" t="s">
        <v>903</v>
      </c>
      <c r="C664" s="59" t="s">
        <v>7</v>
      </c>
      <c r="D664" s="196" t="s">
        <v>905</v>
      </c>
      <c r="E664" s="56"/>
      <c r="F664" s="57"/>
      <c r="G664" s="57"/>
      <c r="H664" s="58"/>
      <c r="I664" s="5"/>
      <c r="J664" s="5"/>
      <c r="K664" s="5"/>
      <c r="L664" s="5"/>
    </row>
    <row r="665" spans="1:12" ht="24">
      <c r="A665" s="52">
        <f>A659+1</f>
        <v>289</v>
      </c>
      <c r="B665" s="53" t="s">
        <v>903</v>
      </c>
      <c r="C665" s="59" t="s">
        <v>178</v>
      </c>
      <c r="D665" s="196" t="s">
        <v>906</v>
      </c>
      <c r="E665" s="56" t="s">
        <v>90</v>
      </c>
      <c r="F665" s="12">
        <v>7.92</v>
      </c>
      <c r="G665" s="12"/>
      <c r="H665" s="58">
        <f>G665*F665</f>
        <v>0</v>
      </c>
      <c r="I665" s="8"/>
    </row>
    <row r="666" spans="1:12">
      <c r="A666" s="52"/>
      <c r="B666" s="53" t="s">
        <v>903</v>
      </c>
      <c r="C666" s="59" t="s">
        <v>12</v>
      </c>
      <c r="D666" s="196" t="s">
        <v>907</v>
      </c>
      <c r="E666" s="56"/>
      <c r="F666" s="57"/>
      <c r="G666" s="57"/>
      <c r="H666" s="58"/>
      <c r="I666" s="8"/>
    </row>
    <row r="667" spans="1:12" ht="24">
      <c r="A667" s="52">
        <f>A665+1</f>
        <v>290</v>
      </c>
      <c r="B667" s="53" t="s">
        <v>903</v>
      </c>
      <c r="C667" s="59" t="s">
        <v>44</v>
      </c>
      <c r="D667" s="196" t="s">
        <v>908</v>
      </c>
      <c r="E667" s="56" t="s">
        <v>69</v>
      </c>
      <c r="F667" s="12">
        <v>2737.62</v>
      </c>
      <c r="G667" s="12"/>
      <c r="H667" s="58">
        <f>G667*F667</f>
        <v>0</v>
      </c>
      <c r="I667" s="8"/>
    </row>
    <row r="668" spans="1:12">
      <c r="A668" s="52">
        <f>A667+1</f>
        <v>291</v>
      </c>
      <c r="B668" s="53" t="s">
        <v>903</v>
      </c>
      <c r="C668" s="59" t="s">
        <v>909</v>
      </c>
      <c r="D668" s="196" t="s">
        <v>910</v>
      </c>
      <c r="E668" s="56" t="s">
        <v>112</v>
      </c>
      <c r="F668" s="12">
        <v>323.37</v>
      </c>
      <c r="G668" s="12"/>
      <c r="H668" s="58">
        <f>G668*F668</f>
        <v>0</v>
      </c>
      <c r="I668" s="8"/>
    </row>
    <row r="669" spans="1:12">
      <c r="A669" s="52">
        <f>A668+1</f>
        <v>292</v>
      </c>
      <c r="B669" s="53" t="s">
        <v>903</v>
      </c>
      <c r="C669" s="59" t="s">
        <v>50</v>
      </c>
      <c r="D669" s="196" t="s">
        <v>911</v>
      </c>
      <c r="E669" s="56" t="s">
        <v>231</v>
      </c>
      <c r="F669" s="12">
        <v>150</v>
      </c>
      <c r="G669" s="12"/>
      <c r="H669" s="58">
        <f>G669*F669</f>
        <v>0</v>
      </c>
      <c r="I669" s="8"/>
    </row>
    <row r="670" spans="1:12" s="2" customFormat="1">
      <c r="A670" s="92"/>
      <c r="B670" s="157"/>
      <c r="C670" s="200"/>
      <c r="D670" s="208" t="s">
        <v>912</v>
      </c>
      <c r="E670" s="206"/>
      <c r="F670" s="206"/>
      <c r="G670" s="206"/>
      <c r="H670" s="207">
        <f>SUM(H663:H669)</f>
        <v>0</v>
      </c>
      <c r="I670" s="8"/>
      <c r="J670" s="8"/>
      <c r="K670" s="8"/>
      <c r="L670" s="8"/>
    </row>
    <row r="671" spans="1:12" s="5" customFormat="1">
      <c r="A671" s="52"/>
      <c r="B671" s="53" t="s">
        <v>913</v>
      </c>
      <c r="C671" s="54"/>
      <c r="D671" s="196" t="s">
        <v>914</v>
      </c>
      <c r="E671" s="56"/>
      <c r="F671" s="57"/>
      <c r="G671" s="57"/>
      <c r="H671" s="58"/>
      <c r="I671" s="2"/>
      <c r="J671" s="2"/>
      <c r="K671" s="2"/>
      <c r="L671" s="2"/>
    </row>
    <row r="672" spans="1:12">
      <c r="A672" s="52"/>
      <c r="B672" s="53" t="s">
        <v>913</v>
      </c>
      <c r="C672" s="59" t="s">
        <v>7</v>
      </c>
      <c r="D672" s="196" t="s">
        <v>915</v>
      </c>
      <c r="E672" s="56"/>
      <c r="F672" s="57"/>
      <c r="G672" s="57"/>
      <c r="H672" s="58"/>
      <c r="I672" s="5"/>
      <c r="J672" s="5"/>
      <c r="K672" s="5"/>
      <c r="L672" s="5"/>
    </row>
    <row r="673" spans="1:12" ht="24">
      <c r="A673" s="52">
        <f>A669+1</f>
        <v>293</v>
      </c>
      <c r="B673" s="53" t="s">
        <v>913</v>
      </c>
      <c r="C673" s="59" t="s">
        <v>58</v>
      </c>
      <c r="D673" s="196" t="s">
        <v>916</v>
      </c>
      <c r="E673" s="56" t="s">
        <v>90</v>
      </c>
      <c r="F673" s="12">
        <v>11.23</v>
      </c>
      <c r="G673" s="12"/>
      <c r="H673" s="58">
        <f>G673*F673</f>
        <v>0</v>
      </c>
      <c r="I673" s="8"/>
    </row>
    <row r="674" spans="1:12">
      <c r="A674" s="52"/>
      <c r="B674" s="53" t="s">
        <v>913</v>
      </c>
      <c r="C674" s="59" t="s">
        <v>10</v>
      </c>
      <c r="D674" s="196" t="s">
        <v>917</v>
      </c>
      <c r="E674" s="56"/>
      <c r="F674" s="57"/>
      <c r="G674" s="57"/>
      <c r="H674" s="58"/>
      <c r="I674" s="8"/>
    </row>
    <row r="675" spans="1:12">
      <c r="A675" s="52">
        <f>A673+1</f>
        <v>294</v>
      </c>
      <c r="B675" s="53" t="s">
        <v>913</v>
      </c>
      <c r="C675" s="59" t="s">
        <v>353</v>
      </c>
      <c r="D675" s="196" t="s">
        <v>918</v>
      </c>
      <c r="E675" s="56" t="s">
        <v>69</v>
      </c>
      <c r="F675" s="12">
        <v>117.8</v>
      </c>
      <c r="G675" s="12"/>
      <c r="H675" s="58">
        <f>G675*F675</f>
        <v>0</v>
      </c>
      <c r="I675" s="8"/>
    </row>
    <row r="676" spans="1:12" s="2" customFormat="1">
      <c r="A676" s="92"/>
      <c r="B676" s="157"/>
      <c r="C676" s="200"/>
      <c r="D676" s="205" t="s">
        <v>919</v>
      </c>
      <c r="E676" s="206"/>
      <c r="F676" s="206"/>
      <c r="G676" s="206"/>
      <c r="H676" s="207">
        <f>SUM(H671:H675)</f>
        <v>0</v>
      </c>
      <c r="I676" s="8"/>
      <c r="J676" s="8"/>
      <c r="K676" s="8"/>
      <c r="L676" s="8"/>
    </row>
    <row r="677" spans="1:12" s="5" customFormat="1">
      <c r="A677" s="52"/>
      <c r="B677" s="53" t="s">
        <v>920</v>
      </c>
      <c r="C677" s="54"/>
      <c r="D677" s="196" t="s">
        <v>921</v>
      </c>
      <c r="E677" s="56"/>
      <c r="F677" s="57"/>
      <c r="G677" s="57"/>
      <c r="H677" s="58"/>
      <c r="I677" s="2"/>
      <c r="J677" s="2"/>
      <c r="K677" s="2"/>
      <c r="L677" s="2"/>
    </row>
    <row r="678" spans="1:12">
      <c r="A678" s="52"/>
      <c r="B678" s="53" t="s">
        <v>920</v>
      </c>
      <c r="C678" s="59" t="s">
        <v>138</v>
      </c>
      <c r="D678" s="196" t="s">
        <v>922</v>
      </c>
      <c r="E678" s="56"/>
      <c r="F678" s="57"/>
      <c r="G678" s="57"/>
      <c r="H678" s="58"/>
      <c r="I678" s="5"/>
      <c r="J678" s="5"/>
      <c r="K678" s="5"/>
      <c r="L678" s="5"/>
    </row>
    <row r="679" spans="1:12">
      <c r="A679" s="52">
        <f>A675+1</f>
        <v>295</v>
      </c>
      <c r="B679" s="53" t="s">
        <v>920</v>
      </c>
      <c r="C679" s="59" t="s">
        <v>923</v>
      </c>
      <c r="D679" s="196" t="s">
        <v>924</v>
      </c>
      <c r="E679" s="56" t="s">
        <v>69</v>
      </c>
      <c r="F679" s="12">
        <v>22.24</v>
      </c>
      <c r="G679" s="12"/>
      <c r="H679" s="58">
        <f>G679*F679</f>
        <v>0</v>
      </c>
      <c r="I679" s="8"/>
    </row>
    <row r="680" spans="1:12">
      <c r="A680" s="52"/>
      <c r="B680" s="53" t="s">
        <v>920</v>
      </c>
      <c r="C680" s="59" t="s">
        <v>145</v>
      </c>
      <c r="D680" s="196" t="s">
        <v>925</v>
      </c>
      <c r="E680" s="56"/>
      <c r="F680" s="12"/>
      <c r="G680" s="12"/>
      <c r="H680" s="58"/>
      <c r="I680" s="8"/>
    </row>
    <row r="681" spans="1:12">
      <c r="A681" s="52">
        <f>A679+1</f>
        <v>296</v>
      </c>
      <c r="B681" s="53" t="s">
        <v>920</v>
      </c>
      <c r="C681" s="59" t="s">
        <v>547</v>
      </c>
      <c r="D681" s="196" t="s">
        <v>926</v>
      </c>
      <c r="E681" s="56" t="s">
        <v>69</v>
      </c>
      <c r="F681" s="12">
        <v>480.18</v>
      </c>
      <c r="G681" s="12"/>
      <c r="H681" s="58">
        <f>G681*F681</f>
        <v>0</v>
      </c>
      <c r="I681" s="8"/>
    </row>
    <row r="682" spans="1:12" ht="24">
      <c r="A682" s="52"/>
      <c r="B682" s="53" t="s">
        <v>920</v>
      </c>
      <c r="C682" s="59" t="s">
        <v>927</v>
      </c>
      <c r="D682" s="196" t="s">
        <v>928</v>
      </c>
      <c r="E682" s="56"/>
      <c r="F682" s="57"/>
      <c r="G682" s="57"/>
      <c r="H682" s="58"/>
      <c r="I682" s="8"/>
    </row>
    <row r="683" spans="1:12" ht="24">
      <c r="A683" s="52">
        <f>A681+1</f>
        <v>297</v>
      </c>
      <c r="B683" s="53" t="s">
        <v>920</v>
      </c>
      <c r="C683" s="59" t="s">
        <v>929</v>
      </c>
      <c r="D683" s="196" t="s">
        <v>930</v>
      </c>
      <c r="E683" s="56" t="s">
        <v>69</v>
      </c>
      <c r="F683" s="12">
        <v>2228.71</v>
      </c>
      <c r="G683" s="12"/>
      <c r="H683" s="58">
        <f>G683*F683</f>
        <v>0</v>
      </c>
      <c r="I683" s="8"/>
    </row>
    <row r="684" spans="1:12" s="2" customFormat="1">
      <c r="A684" s="92"/>
      <c r="B684" s="157"/>
      <c r="C684" s="200"/>
      <c r="D684" s="205" t="s">
        <v>931</v>
      </c>
      <c r="E684" s="206"/>
      <c r="F684" s="206"/>
      <c r="G684" s="206"/>
      <c r="H684" s="207">
        <f>SUM(H677:H683)</f>
        <v>0</v>
      </c>
      <c r="I684" s="8"/>
      <c r="J684" s="8"/>
      <c r="K684" s="8"/>
      <c r="L684" s="8"/>
    </row>
    <row r="685" spans="1:12" s="5" customFormat="1">
      <c r="A685" s="52"/>
      <c r="B685" s="53" t="s">
        <v>932</v>
      </c>
      <c r="C685" s="54"/>
      <c r="D685" s="196" t="s">
        <v>933</v>
      </c>
      <c r="E685" s="56"/>
      <c r="F685" s="57"/>
      <c r="G685" s="57"/>
      <c r="H685" s="58"/>
      <c r="I685" s="2"/>
      <c r="J685" s="2"/>
      <c r="K685" s="2"/>
      <c r="L685" s="2"/>
    </row>
    <row r="686" spans="1:12">
      <c r="A686" s="52"/>
      <c r="B686" s="53" t="s">
        <v>932</v>
      </c>
      <c r="C686" s="59" t="s">
        <v>7</v>
      </c>
      <c r="D686" s="196" t="s">
        <v>934</v>
      </c>
      <c r="E686" s="56"/>
      <c r="F686" s="57"/>
      <c r="G686" s="57"/>
      <c r="H686" s="58"/>
      <c r="I686" s="5"/>
      <c r="J686" s="5"/>
      <c r="K686" s="5"/>
      <c r="L686" s="5"/>
    </row>
    <row r="687" spans="1:12">
      <c r="A687" s="52">
        <f>A683+1</f>
        <v>298</v>
      </c>
      <c r="B687" s="53" t="s">
        <v>932</v>
      </c>
      <c r="C687" s="59" t="s">
        <v>178</v>
      </c>
      <c r="D687" s="196" t="s">
        <v>935</v>
      </c>
      <c r="E687" s="56" t="s">
        <v>69</v>
      </c>
      <c r="F687" s="12">
        <v>132</v>
      </c>
      <c r="G687" s="12"/>
      <c r="H687" s="58">
        <f>G687*F687</f>
        <v>0</v>
      </c>
      <c r="I687" s="8"/>
    </row>
    <row r="688" spans="1:12">
      <c r="A688" s="52"/>
      <c r="B688" s="53" t="s">
        <v>932</v>
      </c>
      <c r="C688" s="59" t="s">
        <v>10</v>
      </c>
      <c r="D688" s="196" t="s">
        <v>936</v>
      </c>
      <c r="E688" s="56"/>
      <c r="F688" s="57"/>
      <c r="G688" s="57"/>
      <c r="H688" s="58"/>
      <c r="I688" s="8"/>
    </row>
    <row r="689" spans="1:12">
      <c r="A689" s="52">
        <f>A687+1</f>
        <v>299</v>
      </c>
      <c r="B689" s="53" t="s">
        <v>932</v>
      </c>
      <c r="C689" s="59" t="s">
        <v>210</v>
      </c>
      <c r="D689" s="196" t="s">
        <v>937</v>
      </c>
      <c r="E689" s="56" t="s">
        <v>69</v>
      </c>
      <c r="F689" s="12">
        <v>1230</v>
      </c>
      <c r="G689" s="12"/>
      <c r="H689" s="58">
        <f>G689*F689</f>
        <v>0</v>
      </c>
      <c r="I689" s="8"/>
    </row>
    <row r="690" spans="1:12">
      <c r="A690" s="52"/>
      <c r="B690" s="53" t="s">
        <v>932</v>
      </c>
      <c r="C690" s="59" t="s">
        <v>12</v>
      </c>
      <c r="D690" s="196" t="s">
        <v>938</v>
      </c>
      <c r="E690" s="56"/>
      <c r="F690" s="57"/>
      <c r="G690" s="57"/>
      <c r="H690" s="58"/>
      <c r="I690" s="8"/>
    </row>
    <row r="691" spans="1:12">
      <c r="A691" s="52">
        <f>A689+1</f>
        <v>300</v>
      </c>
      <c r="B691" s="53" t="s">
        <v>932</v>
      </c>
      <c r="C691" s="59" t="s">
        <v>939</v>
      </c>
      <c r="D691" s="196" t="s">
        <v>940</v>
      </c>
      <c r="E691" s="56" t="s">
        <v>69</v>
      </c>
      <c r="F691" s="12">
        <v>132</v>
      </c>
      <c r="G691" s="12"/>
      <c r="H691" s="58">
        <f>G691*F691</f>
        <v>0</v>
      </c>
      <c r="I691" s="8"/>
    </row>
    <row r="692" spans="1:12" s="2" customFormat="1">
      <c r="A692" s="92"/>
      <c r="B692" s="157"/>
      <c r="C692" s="200"/>
      <c r="D692" s="205" t="s">
        <v>941</v>
      </c>
      <c r="E692" s="206"/>
      <c r="F692" s="206"/>
      <c r="G692" s="206"/>
      <c r="H692" s="207">
        <f>SUM(H685:H691)</f>
        <v>0</v>
      </c>
      <c r="I692" s="8"/>
      <c r="J692" s="8"/>
      <c r="K692" s="8"/>
      <c r="L692" s="8"/>
    </row>
    <row r="693" spans="1:12" s="5" customFormat="1">
      <c r="A693" s="52"/>
      <c r="B693" s="53" t="s">
        <v>942</v>
      </c>
      <c r="C693" s="54"/>
      <c r="D693" s="196" t="s">
        <v>943</v>
      </c>
      <c r="E693" s="56"/>
      <c r="F693" s="57"/>
      <c r="G693" s="57"/>
      <c r="H693" s="58"/>
      <c r="I693" s="2"/>
      <c r="J693" s="2"/>
      <c r="K693" s="2"/>
      <c r="L693" s="2"/>
    </row>
    <row r="694" spans="1:12" s="5" customFormat="1">
      <c r="A694" s="52"/>
      <c r="B694" s="53" t="s">
        <v>944</v>
      </c>
      <c r="C694" s="54"/>
      <c r="D694" s="196" t="s">
        <v>945</v>
      </c>
      <c r="E694" s="56"/>
      <c r="F694" s="57"/>
      <c r="G694" s="57"/>
      <c r="H694" s="58"/>
    </row>
    <row r="695" spans="1:12" s="5" customFormat="1">
      <c r="A695" s="52"/>
      <c r="B695" s="53" t="s">
        <v>946</v>
      </c>
      <c r="C695" s="54"/>
      <c r="D695" s="196" t="s">
        <v>947</v>
      </c>
      <c r="E695" s="56"/>
      <c r="F695" s="57"/>
      <c r="G695" s="57"/>
      <c r="H695" s="58"/>
    </row>
    <row r="696" spans="1:12">
      <c r="A696" s="52"/>
      <c r="B696" s="53" t="s">
        <v>946</v>
      </c>
      <c r="C696" s="59" t="s">
        <v>7</v>
      </c>
      <c r="D696" s="196" t="s">
        <v>948</v>
      </c>
      <c r="E696" s="56"/>
      <c r="F696" s="57"/>
      <c r="G696" s="57"/>
      <c r="H696" s="58"/>
      <c r="I696" s="5"/>
      <c r="J696" s="5"/>
      <c r="K696" s="5"/>
      <c r="L696" s="5"/>
    </row>
    <row r="697" spans="1:12">
      <c r="A697" s="52">
        <f>A691+1</f>
        <v>301</v>
      </c>
      <c r="B697" s="53" t="s">
        <v>946</v>
      </c>
      <c r="C697" s="59" t="s">
        <v>88</v>
      </c>
      <c r="D697" s="196" t="s">
        <v>949</v>
      </c>
      <c r="E697" s="56" t="s">
        <v>69</v>
      </c>
      <c r="F697" s="12">
        <v>59.15</v>
      </c>
      <c r="G697" s="12"/>
      <c r="H697" s="58">
        <f>G697*F697</f>
        <v>0</v>
      </c>
      <c r="I697" s="8"/>
    </row>
    <row r="698" spans="1:12" s="2" customFormat="1">
      <c r="A698" s="92"/>
      <c r="B698" s="157"/>
      <c r="C698" s="200"/>
      <c r="D698" s="205" t="s">
        <v>950</v>
      </c>
      <c r="E698" s="206"/>
      <c r="F698" s="206"/>
      <c r="G698" s="206"/>
      <c r="H698" s="207">
        <f>SUM(H695:H697)</f>
        <v>0</v>
      </c>
      <c r="I698" s="8"/>
      <c r="J698" s="8"/>
      <c r="K698" s="8"/>
      <c r="L698" s="8"/>
    </row>
    <row r="699" spans="1:12" s="5" customFormat="1">
      <c r="A699" s="52"/>
      <c r="B699" s="53" t="s">
        <v>951</v>
      </c>
      <c r="C699" s="54"/>
      <c r="D699" s="196" t="s">
        <v>952</v>
      </c>
      <c r="E699" s="56"/>
      <c r="F699" s="57"/>
      <c r="G699" s="57"/>
      <c r="H699" s="58"/>
      <c r="I699" s="2"/>
      <c r="J699" s="2"/>
      <c r="K699" s="2"/>
      <c r="L699" s="2"/>
    </row>
    <row r="700" spans="1:12">
      <c r="A700" s="52"/>
      <c r="B700" s="53" t="s">
        <v>951</v>
      </c>
      <c r="C700" s="59" t="s">
        <v>7</v>
      </c>
      <c r="D700" s="196" t="s">
        <v>953</v>
      </c>
      <c r="E700" s="56"/>
      <c r="F700" s="57"/>
      <c r="G700" s="57"/>
      <c r="H700" s="58"/>
      <c r="I700" s="5"/>
      <c r="J700" s="5"/>
      <c r="K700" s="5"/>
      <c r="L700" s="5"/>
    </row>
    <row r="701" spans="1:12">
      <c r="A701" s="52">
        <f>A697+1</f>
        <v>302</v>
      </c>
      <c r="B701" s="53" t="s">
        <v>951</v>
      </c>
      <c r="C701" s="59" t="s">
        <v>505</v>
      </c>
      <c r="D701" s="196" t="s">
        <v>954</v>
      </c>
      <c r="E701" s="56" t="s">
        <v>124</v>
      </c>
      <c r="F701" s="12">
        <v>118.3</v>
      </c>
      <c r="G701" s="12"/>
      <c r="H701" s="58">
        <f>G701*F701</f>
        <v>0</v>
      </c>
      <c r="I701" s="8"/>
    </row>
    <row r="702" spans="1:12">
      <c r="A702" s="52">
        <f>A701+1</f>
        <v>303</v>
      </c>
      <c r="B702" s="53" t="s">
        <v>951</v>
      </c>
      <c r="C702" s="59" t="s">
        <v>154</v>
      </c>
      <c r="D702" s="196" t="s">
        <v>955</v>
      </c>
      <c r="E702" s="56" t="s">
        <v>124</v>
      </c>
      <c r="F702" s="12">
        <v>118.3</v>
      </c>
      <c r="G702" s="12"/>
      <c r="H702" s="58">
        <f>G702*F702</f>
        <v>0</v>
      </c>
      <c r="I702" s="8"/>
    </row>
    <row r="703" spans="1:12">
      <c r="A703" s="52">
        <f>A702+1</f>
        <v>304</v>
      </c>
      <c r="B703" s="53" t="s">
        <v>951</v>
      </c>
      <c r="C703" s="59" t="s">
        <v>103</v>
      </c>
      <c r="D703" s="196" t="s">
        <v>956</v>
      </c>
      <c r="E703" s="56" t="s">
        <v>124</v>
      </c>
      <c r="F703" s="12">
        <v>69.400000000000006</v>
      </c>
      <c r="G703" s="12"/>
      <c r="H703" s="58">
        <f>G703*F703</f>
        <v>0</v>
      </c>
      <c r="I703" s="8"/>
    </row>
    <row r="704" spans="1:12">
      <c r="A704" s="52">
        <f>A703+1</f>
        <v>305</v>
      </c>
      <c r="B704" s="53" t="s">
        <v>951</v>
      </c>
      <c r="C704" s="59" t="s">
        <v>105</v>
      </c>
      <c r="D704" s="196" t="s">
        <v>957</v>
      </c>
      <c r="E704" s="56" t="s">
        <v>124</v>
      </c>
      <c r="F704" s="12">
        <v>69.400000000000006</v>
      </c>
      <c r="G704" s="12"/>
      <c r="H704" s="58">
        <f>G704*F704</f>
        <v>0</v>
      </c>
      <c r="I704" s="8"/>
    </row>
    <row r="705" spans="1:12">
      <c r="A705" s="52"/>
      <c r="B705" s="53" t="s">
        <v>951</v>
      </c>
      <c r="C705" s="59" t="s">
        <v>14</v>
      </c>
      <c r="D705" s="196" t="s">
        <v>958</v>
      </c>
      <c r="E705" s="56"/>
      <c r="F705" s="57"/>
      <c r="G705" s="57"/>
      <c r="H705" s="58"/>
      <c r="I705" s="8"/>
    </row>
    <row r="706" spans="1:12">
      <c r="A706" s="52">
        <f>A704+1</f>
        <v>306</v>
      </c>
      <c r="B706" s="53" t="s">
        <v>951</v>
      </c>
      <c r="C706" s="59" t="s">
        <v>38</v>
      </c>
      <c r="D706" s="196" t="s">
        <v>959</v>
      </c>
      <c r="E706" s="56" t="s">
        <v>124</v>
      </c>
      <c r="F706" s="12">
        <v>69.5</v>
      </c>
      <c r="G706" s="12"/>
      <c r="H706" s="58">
        <f>G706*F706</f>
        <v>0</v>
      </c>
      <c r="I706" s="8"/>
    </row>
    <row r="707" spans="1:12">
      <c r="A707" s="52"/>
      <c r="B707" s="53" t="s">
        <v>951</v>
      </c>
      <c r="C707" s="59" t="s">
        <v>125</v>
      </c>
      <c r="D707" s="196" t="s">
        <v>960</v>
      </c>
      <c r="E707" s="56"/>
      <c r="F707" s="57"/>
      <c r="G707" s="57"/>
      <c r="H707" s="58"/>
      <c r="I707" s="8"/>
    </row>
    <row r="708" spans="1:12">
      <c r="A708" s="52">
        <f>A706+1</f>
        <v>307</v>
      </c>
      <c r="B708" s="53" t="s">
        <v>951</v>
      </c>
      <c r="C708" s="59" t="s">
        <v>217</v>
      </c>
      <c r="D708" s="196" t="s">
        <v>961</v>
      </c>
      <c r="E708" s="56" t="s">
        <v>79</v>
      </c>
      <c r="F708" s="12">
        <v>2</v>
      </c>
      <c r="G708" s="12"/>
      <c r="H708" s="58">
        <f>G708*F708</f>
        <v>0</v>
      </c>
      <c r="I708" s="8"/>
    </row>
    <row r="709" spans="1:12">
      <c r="A709" s="52"/>
      <c r="B709" s="53" t="s">
        <v>951</v>
      </c>
      <c r="C709" s="59" t="s">
        <v>134</v>
      </c>
      <c r="D709" s="196" t="s">
        <v>962</v>
      </c>
      <c r="E709" s="56"/>
      <c r="F709" s="57"/>
      <c r="G709" s="57"/>
      <c r="H709" s="58"/>
      <c r="I709" s="8"/>
    </row>
    <row r="710" spans="1:12" ht="24">
      <c r="A710" s="52">
        <f>A708+1</f>
        <v>308</v>
      </c>
      <c r="B710" s="53" t="s">
        <v>951</v>
      </c>
      <c r="C710" s="59" t="s">
        <v>136</v>
      </c>
      <c r="D710" s="196" t="s">
        <v>963</v>
      </c>
      <c r="E710" s="56" t="s">
        <v>79</v>
      </c>
      <c r="F710" s="12">
        <v>2</v>
      </c>
      <c r="G710" s="12"/>
      <c r="H710" s="58">
        <f>G710*F710</f>
        <v>0</v>
      </c>
      <c r="I710" s="8"/>
    </row>
    <row r="711" spans="1:12" s="2" customFormat="1">
      <c r="A711" s="92"/>
      <c r="B711" s="157"/>
      <c r="C711" s="200"/>
      <c r="D711" s="205" t="s">
        <v>964</v>
      </c>
      <c r="E711" s="206"/>
      <c r="F711" s="206"/>
      <c r="G711" s="206"/>
      <c r="H711" s="207">
        <f>SUM(H699:H710)</f>
        <v>0</v>
      </c>
      <c r="I711" s="8"/>
      <c r="J711" s="8"/>
      <c r="K711" s="8"/>
      <c r="L711" s="8"/>
    </row>
    <row r="712" spans="1:12" s="5" customFormat="1">
      <c r="A712" s="52"/>
      <c r="B712" s="53" t="s">
        <v>965</v>
      </c>
      <c r="C712" s="54"/>
      <c r="D712" s="196" t="s">
        <v>966</v>
      </c>
      <c r="E712" s="56"/>
      <c r="F712" s="57"/>
      <c r="G712" s="57"/>
      <c r="H712" s="58"/>
      <c r="I712" s="2"/>
      <c r="J712" s="2"/>
      <c r="K712" s="2"/>
      <c r="L712" s="2"/>
    </row>
    <row r="713" spans="1:12">
      <c r="A713" s="52">
        <f>A710+1</f>
        <v>309</v>
      </c>
      <c r="B713" s="53" t="s">
        <v>965</v>
      </c>
      <c r="C713" s="59" t="s">
        <v>7</v>
      </c>
      <c r="D713" s="196" t="s">
        <v>967</v>
      </c>
      <c r="E713" s="56" t="s">
        <v>69</v>
      </c>
      <c r="F713" s="12">
        <v>8.8000000000000007</v>
      </c>
      <c r="G713" s="12"/>
      <c r="H713" s="58">
        <f>G713*F713</f>
        <v>0</v>
      </c>
      <c r="I713" s="5"/>
      <c r="J713" s="5"/>
      <c r="K713" s="5"/>
      <c r="L713" s="5"/>
    </row>
    <row r="714" spans="1:12" s="2" customFormat="1">
      <c r="A714" s="92"/>
      <c r="B714" s="157"/>
      <c r="C714" s="200"/>
      <c r="D714" s="205" t="s">
        <v>968</v>
      </c>
      <c r="E714" s="206"/>
      <c r="F714" s="206"/>
      <c r="G714" s="206"/>
      <c r="H714" s="207">
        <f>SUM(H712:H713)</f>
        <v>0</v>
      </c>
      <c r="I714" s="8"/>
      <c r="J714" s="8"/>
      <c r="K714" s="8"/>
      <c r="L714" s="8"/>
    </row>
    <row r="715" spans="1:12" s="5" customFormat="1">
      <c r="A715" s="52"/>
      <c r="B715" s="53" t="s">
        <v>969</v>
      </c>
      <c r="C715" s="54"/>
      <c r="D715" s="196" t="s">
        <v>970</v>
      </c>
      <c r="E715" s="56"/>
      <c r="F715" s="57"/>
      <c r="G715" s="57"/>
      <c r="H715" s="58"/>
      <c r="I715" s="2"/>
      <c r="J715" s="2"/>
      <c r="K715" s="2"/>
      <c r="L715" s="2"/>
    </row>
    <row r="716" spans="1:12" s="5" customFormat="1">
      <c r="A716" s="52"/>
      <c r="B716" s="53" t="s">
        <v>971</v>
      </c>
      <c r="C716" s="54"/>
      <c r="D716" s="196" t="s">
        <v>972</v>
      </c>
      <c r="E716" s="56"/>
      <c r="F716" s="57"/>
      <c r="G716" s="57"/>
      <c r="H716" s="58"/>
    </row>
    <row r="717" spans="1:12" s="5" customFormat="1">
      <c r="A717" s="52"/>
      <c r="B717" s="53" t="s">
        <v>973</v>
      </c>
      <c r="C717" s="54"/>
      <c r="D717" s="196" t="s">
        <v>736</v>
      </c>
      <c r="E717" s="56"/>
      <c r="F717" s="57"/>
      <c r="G717" s="57"/>
      <c r="H717" s="58"/>
    </row>
    <row r="718" spans="1:12">
      <c r="A718" s="52"/>
      <c r="B718" s="53" t="s">
        <v>973</v>
      </c>
      <c r="C718" s="59" t="s">
        <v>7</v>
      </c>
      <c r="D718" s="196" t="s">
        <v>974</v>
      </c>
      <c r="E718" s="56"/>
      <c r="F718" s="57"/>
      <c r="G718" s="57"/>
      <c r="H718" s="58"/>
      <c r="I718" s="5"/>
      <c r="J718" s="5"/>
      <c r="K718" s="5"/>
      <c r="L718" s="5"/>
    </row>
    <row r="719" spans="1:12">
      <c r="A719" s="52">
        <f>A713+1</f>
        <v>310</v>
      </c>
      <c r="B719" s="53" t="s">
        <v>973</v>
      </c>
      <c r="C719" s="59" t="s">
        <v>178</v>
      </c>
      <c r="D719" s="196" t="s">
        <v>975</v>
      </c>
      <c r="E719" s="56" t="s">
        <v>69</v>
      </c>
      <c r="F719" s="12">
        <v>22.62</v>
      </c>
      <c r="G719" s="12"/>
      <c r="H719" s="58">
        <f>G719*F719</f>
        <v>0</v>
      </c>
      <c r="I719" s="8"/>
    </row>
    <row r="720" spans="1:12">
      <c r="A720" s="52">
        <f>A719+1</f>
        <v>311</v>
      </c>
      <c r="B720" s="53" t="s">
        <v>973</v>
      </c>
      <c r="C720" s="59" t="s">
        <v>181</v>
      </c>
      <c r="D720" s="196" t="s">
        <v>976</v>
      </c>
      <c r="E720" s="56" t="s">
        <v>112</v>
      </c>
      <c r="F720" s="12">
        <v>2.88</v>
      </c>
      <c r="G720" s="12"/>
      <c r="H720" s="58">
        <f>G720*F720</f>
        <v>0</v>
      </c>
      <c r="I720" s="8"/>
    </row>
    <row r="721" spans="1:12" s="2" customFormat="1">
      <c r="A721" s="92"/>
      <c r="B721" s="157"/>
      <c r="C721" s="200"/>
      <c r="D721" s="205" t="s">
        <v>737</v>
      </c>
      <c r="E721" s="206"/>
      <c r="F721" s="206"/>
      <c r="G721" s="206"/>
      <c r="H721" s="207">
        <f>SUM(H717:H720)</f>
        <v>0</v>
      </c>
      <c r="I721" s="8"/>
      <c r="J721" s="8"/>
      <c r="K721" s="8"/>
      <c r="L721" s="8"/>
    </row>
    <row r="722" spans="1:12" s="5" customFormat="1">
      <c r="A722" s="52"/>
      <c r="B722" s="53" t="s">
        <v>977</v>
      </c>
      <c r="C722" s="54"/>
      <c r="D722" s="196" t="s">
        <v>978</v>
      </c>
      <c r="E722" s="56"/>
      <c r="F722" s="57"/>
      <c r="G722" s="57"/>
      <c r="H722" s="58"/>
      <c r="I722" s="2"/>
      <c r="J722" s="2"/>
      <c r="K722" s="2"/>
      <c r="L722" s="2"/>
    </row>
    <row r="723" spans="1:12" s="5" customFormat="1">
      <c r="A723" s="52"/>
      <c r="B723" s="53" t="s">
        <v>979</v>
      </c>
      <c r="C723" s="54"/>
      <c r="D723" s="196" t="s">
        <v>980</v>
      </c>
      <c r="E723" s="56"/>
      <c r="F723" s="57"/>
      <c r="G723" s="57"/>
      <c r="H723" s="58"/>
    </row>
    <row r="724" spans="1:12" ht="24">
      <c r="A724" s="52">
        <f>A720+1</f>
        <v>312</v>
      </c>
      <c r="B724" s="53" t="s">
        <v>979</v>
      </c>
      <c r="C724" s="59" t="s">
        <v>981</v>
      </c>
      <c r="D724" s="196" t="s">
        <v>982</v>
      </c>
      <c r="E724" s="56" t="s">
        <v>234</v>
      </c>
      <c r="F724" s="12">
        <v>34</v>
      </c>
      <c r="G724" s="12"/>
      <c r="H724" s="58">
        <f>G724*F724</f>
        <v>0</v>
      </c>
      <c r="I724" s="5"/>
      <c r="J724" s="5"/>
      <c r="K724" s="5"/>
      <c r="L724" s="5"/>
    </row>
    <row r="725" spans="1:12" s="2" customFormat="1">
      <c r="A725" s="92"/>
      <c r="B725" s="157"/>
      <c r="C725" s="200"/>
      <c r="D725" s="205" t="s">
        <v>983</v>
      </c>
      <c r="E725" s="206"/>
      <c r="F725" s="206"/>
      <c r="G725" s="206"/>
      <c r="H725" s="207">
        <f>SUM(H723:H724)</f>
        <v>0</v>
      </c>
      <c r="I725" s="8"/>
      <c r="J725" s="8"/>
      <c r="K725" s="8"/>
      <c r="L725" s="8"/>
    </row>
    <row r="726" spans="1:12" s="5" customFormat="1">
      <c r="A726" s="52"/>
      <c r="B726" s="53" t="s">
        <v>984</v>
      </c>
      <c r="C726" s="54"/>
      <c r="D726" s="196" t="s">
        <v>985</v>
      </c>
      <c r="E726" s="56"/>
      <c r="F726" s="57"/>
      <c r="G726" s="57"/>
      <c r="H726" s="58"/>
      <c r="I726" s="2"/>
      <c r="J726" s="2"/>
      <c r="K726" s="2"/>
      <c r="L726" s="2"/>
    </row>
    <row r="727" spans="1:12">
      <c r="A727" s="52"/>
      <c r="B727" s="53" t="s">
        <v>984</v>
      </c>
      <c r="C727" s="59" t="s">
        <v>7</v>
      </c>
      <c r="D727" s="196" t="s">
        <v>986</v>
      </c>
      <c r="E727" s="56"/>
      <c r="F727" s="57"/>
      <c r="G727" s="57"/>
      <c r="H727" s="58"/>
      <c r="I727" s="5"/>
      <c r="J727" s="5"/>
      <c r="K727" s="5"/>
      <c r="L727" s="5"/>
    </row>
    <row r="728" spans="1:12">
      <c r="A728" s="52">
        <f>A724+1</f>
        <v>313</v>
      </c>
      <c r="B728" s="53" t="s">
        <v>984</v>
      </c>
      <c r="C728" s="59" t="s">
        <v>181</v>
      </c>
      <c r="D728" s="196" t="s">
        <v>987</v>
      </c>
      <c r="E728" s="56" t="s">
        <v>79</v>
      </c>
      <c r="F728" s="12">
        <v>2</v>
      </c>
      <c r="G728" s="12"/>
      <c r="H728" s="58">
        <f>G728*F728</f>
        <v>0</v>
      </c>
      <c r="I728" s="8"/>
    </row>
    <row r="729" spans="1:12">
      <c r="A729" s="52">
        <f>A728+1</f>
        <v>314</v>
      </c>
      <c r="B729" s="53" t="s">
        <v>984</v>
      </c>
      <c r="C729" s="59" t="s">
        <v>505</v>
      </c>
      <c r="D729" s="196" t="s">
        <v>988</v>
      </c>
      <c r="E729" s="56" t="s">
        <v>79</v>
      </c>
      <c r="F729" s="12">
        <v>4</v>
      </c>
      <c r="G729" s="12"/>
      <c r="H729" s="58">
        <f>G729*F729</f>
        <v>0</v>
      </c>
      <c r="I729" s="8"/>
    </row>
    <row r="730" spans="1:12" s="2" customFormat="1">
      <c r="A730" s="92"/>
      <c r="B730" s="157"/>
      <c r="C730" s="200"/>
      <c r="D730" s="205" t="s">
        <v>989</v>
      </c>
      <c r="E730" s="206"/>
      <c r="F730" s="206"/>
      <c r="G730" s="206"/>
      <c r="H730" s="207">
        <f>SUM(H726:H729)</f>
        <v>0</v>
      </c>
      <c r="I730" s="8"/>
      <c r="J730" s="8"/>
      <c r="K730" s="8"/>
      <c r="L730" s="8"/>
    </row>
    <row r="731" spans="1:12" s="5" customFormat="1" ht="24">
      <c r="A731" s="52"/>
      <c r="B731" s="53" t="s">
        <v>990</v>
      </c>
      <c r="C731" s="54"/>
      <c r="D731" s="196" t="s">
        <v>991</v>
      </c>
      <c r="E731" s="56"/>
      <c r="F731" s="57"/>
      <c r="G731" s="57"/>
      <c r="H731" s="58"/>
      <c r="I731" s="2"/>
      <c r="J731" s="2"/>
      <c r="K731" s="2"/>
      <c r="L731" s="2"/>
    </row>
    <row r="732" spans="1:12" s="5" customFormat="1">
      <c r="A732" s="52"/>
      <c r="B732" s="53" t="s">
        <v>992</v>
      </c>
      <c r="C732" s="54"/>
      <c r="D732" s="196" t="s">
        <v>947</v>
      </c>
      <c r="E732" s="56"/>
      <c r="F732" s="57"/>
      <c r="G732" s="57"/>
      <c r="H732" s="58"/>
    </row>
    <row r="733" spans="1:12">
      <c r="A733" s="52"/>
      <c r="B733" s="53" t="s">
        <v>992</v>
      </c>
      <c r="C733" s="59" t="s">
        <v>7</v>
      </c>
      <c r="D733" s="196" t="s">
        <v>993</v>
      </c>
      <c r="E733" s="56"/>
      <c r="F733" s="57"/>
      <c r="G733" s="57"/>
      <c r="H733" s="58"/>
      <c r="I733" s="5"/>
      <c r="J733" s="5"/>
      <c r="K733" s="5"/>
      <c r="L733" s="5"/>
    </row>
    <row r="734" spans="1:12" ht="24">
      <c r="A734" s="52">
        <f>A729+1</f>
        <v>315</v>
      </c>
      <c r="B734" s="53" t="s">
        <v>992</v>
      </c>
      <c r="C734" s="59" t="s">
        <v>58</v>
      </c>
      <c r="D734" s="196" t="s">
        <v>994</v>
      </c>
      <c r="E734" s="56" t="s">
        <v>112</v>
      </c>
      <c r="F734" s="12">
        <v>848.46</v>
      </c>
      <c r="G734" s="12"/>
      <c r="H734" s="58">
        <f>G734*F734</f>
        <v>0</v>
      </c>
      <c r="I734" s="8"/>
    </row>
    <row r="735" spans="1:12" ht="24">
      <c r="A735" s="52">
        <f>A734+1</f>
        <v>316</v>
      </c>
      <c r="B735" s="53" t="s">
        <v>992</v>
      </c>
      <c r="C735" s="59" t="s">
        <v>88</v>
      </c>
      <c r="D735" s="196" t="s">
        <v>995</v>
      </c>
      <c r="E735" s="56" t="s">
        <v>112</v>
      </c>
      <c r="F735" s="12">
        <v>286.35000000000002</v>
      </c>
      <c r="G735" s="12"/>
      <c r="H735" s="58">
        <f>G735*F735</f>
        <v>0</v>
      </c>
      <c r="I735" s="8"/>
    </row>
    <row r="736" spans="1:12">
      <c r="A736" s="52">
        <f>A735+1</f>
        <v>317</v>
      </c>
      <c r="B736" s="53" t="s">
        <v>992</v>
      </c>
      <c r="C736" s="59" t="s">
        <v>118</v>
      </c>
      <c r="D736" s="196" t="s">
        <v>996</v>
      </c>
      <c r="E736" s="56" t="s">
        <v>234</v>
      </c>
      <c r="F736" s="12">
        <v>1</v>
      </c>
      <c r="G736" s="12"/>
      <c r="H736" s="58">
        <f>G736*F736</f>
        <v>0</v>
      </c>
      <c r="I736" s="8"/>
    </row>
    <row r="737" spans="1:12">
      <c r="A737" s="52">
        <f>A736+1</f>
        <v>318</v>
      </c>
      <c r="B737" s="53" t="s">
        <v>992</v>
      </c>
      <c r="C737" s="59" t="s">
        <v>444</v>
      </c>
      <c r="D737" s="196" t="s">
        <v>997</v>
      </c>
      <c r="E737" s="56" t="s">
        <v>234</v>
      </c>
      <c r="F737" s="12">
        <v>1</v>
      </c>
      <c r="G737" s="12"/>
      <c r="H737" s="58">
        <f>G737*F737</f>
        <v>0</v>
      </c>
      <c r="I737" s="8"/>
    </row>
    <row r="738" spans="1:12">
      <c r="A738" s="52">
        <f>A737+1</f>
        <v>319</v>
      </c>
      <c r="B738" s="53" t="s">
        <v>992</v>
      </c>
      <c r="C738" s="59" t="s">
        <v>120</v>
      </c>
      <c r="D738" s="196" t="s">
        <v>998</v>
      </c>
      <c r="E738" s="56" t="s">
        <v>234</v>
      </c>
      <c r="F738" s="12">
        <v>2</v>
      </c>
      <c r="G738" s="12"/>
      <c r="H738" s="58">
        <f>G738*F738</f>
        <v>0</v>
      </c>
      <c r="I738" s="8"/>
    </row>
    <row r="739" spans="1:12" s="2" customFormat="1">
      <c r="A739" s="92"/>
      <c r="B739" s="157"/>
      <c r="C739" s="200"/>
      <c r="D739" s="205" t="s">
        <v>950</v>
      </c>
      <c r="E739" s="206"/>
      <c r="F739" s="206"/>
      <c r="G739" s="206"/>
      <c r="H739" s="207">
        <f>SUM(H732:H738)</f>
        <v>0</v>
      </c>
      <c r="I739" s="8"/>
      <c r="J739" s="8"/>
      <c r="K739" s="8"/>
      <c r="L739" s="8"/>
    </row>
    <row r="740" spans="1:12" s="5" customFormat="1">
      <c r="A740" s="52"/>
      <c r="B740" s="53" t="s">
        <v>999</v>
      </c>
      <c r="C740" s="54"/>
      <c r="D740" s="196" t="s">
        <v>758</v>
      </c>
      <c r="E740" s="56"/>
      <c r="F740" s="57"/>
      <c r="G740" s="57"/>
      <c r="H740" s="58"/>
      <c r="I740" s="2"/>
      <c r="J740" s="2"/>
      <c r="K740" s="2"/>
      <c r="L740" s="2"/>
    </row>
    <row r="741" spans="1:12" s="5" customFormat="1">
      <c r="A741" s="52"/>
      <c r="B741" s="53" t="s">
        <v>1000</v>
      </c>
      <c r="C741" s="54"/>
      <c r="D741" s="196" t="s">
        <v>760</v>
      </c>
      <c r="E741" s="56"/>
      <c r="F741" s="57"/>
      <c r="G741" s="57"/>
      <c r="H741" s="58"/>
    </row>
    <row r="742" spans="1:12">
      <c r="A742" s="52"/>
      <c r="B742" s="53" t="s">
        <v>1000</v>
      </c>
      <c r="C742" s="59" t="s">
        <v>7</v>
      </c>
      <c r="D742" s="196" t="s">
        <v>761</v>
      </c>
      <c r="E742" s="56"/>
      <c r="F742" s="57"/>
      <c r="G742" s="57"/>
      <c r="H742" s="58"/>
      <c r="I742" s="5"/>
      <c r="J742" s="5"/>
      <c r="K742" s="5"/>
      <c r="L742" s="5"/>
    </row>
    <row r="743" spans="1:12">
      <c r="A743" s="52">
        <f>A738+1</f>
        <v>320</v>
      </c>
      <c r="B743" s="53" t="s">
        <v>1000</v>
      </c>
      <c r="C743" s="59" t="s">
        <v>178</v>
      </c>
      <c r="D743" s="196" t="s">
        <v>1001</v>
      </c>
      <c r="E743" s="56" t="s">
        <v>79</v>
      </c>
      <c r="F743" s="12">
        <v>1</v>
      </c>
      <c r="G743" s="12"/>
      <c r="H743" s="58">
        <f>G743*F743</f>
        <v>0</v>
      </c>
      <c r="I743" s="8"/>
    </row>
    <row r="744" spans="1:12">
      <c r="A744" s="52">
        <f>A743+1</f>
        <v>321</v>
      </c>
      <c r="B744" s="53" t="s">
        <v>1000</v>
      </c>
      <c r="C744" s="59" t="s">
        <v>58</v>
      </c>
      <c r="D744" s="196" t="s">
        <v>1002</v>
      </c>
      <c r="E744" s="56" t="s">
        <v>79</v>
      </c>
      <c r="F744" s="12">
        <v>3</v>
      </c>
      <c r="G744" s="12"/>
      <c r="H744" s="58">
        <f>G744*F744</f>
        <v>0</v>
      </c>
      <c r="I744" s="8"/>
    </row>
    <row r="745" spans="1:12" s="2" customFormat="1">
      <c r="A745" s="92"/>
      <c r="B745" s="157"/>
      <c r="C745" s="200"/>
      <c r="D745" s="205" t="s">
        <v>766</v>
      </c>
      <c r="E745" s="206"/>
      <c r="F745" s="206"/>
      <c r="G745" s="206"/>
      <c r="H745" s="207">
        <f>SUM(H741:H744)</f>
        <v>0</v>
      </c>
      <c r="I745" s="8"/>
      <c r="J745" s="8"/>
      <c r="K745" s="8"/>
      <c r="L745" s="8"/>
    </row>
    <row r="746" spans="1:12" s="5" customFormat="1">
      <c r="A746" s="52"/>
      <c r="B746" s="53" t="s">
        <v>1003</v>
      </c>
      <c r="C746" s="54"/>
      <c r="D746" s="196" t="s">
        <v>1004</v>
      </c>
      <c r="E746" s="56"/>
      <c r="F746" s="57"/>
      <c r="G746" s="57"/>
      <c r="H746" s="58"/>
      <c r="I746" s="2"/>
      <c r="J746" s="2"/>
      <c r="K746" s="2"/>
      <c r="L746" s="2"/>
    </row>
    <row r="747" spans="1:12">
      <c r="A747" s="52"/>
      <c r="B747" s="53" t="s">
        <v>1003</v>
      </c>
      <c r="C747" s="59" t="s">
        <v>10</v>
      </c>
      <c r="D747" s="196" t="s">
        <v>1005</v>
      </c>
      <c r="E747" s="56"/>
      <c r="F747" s="57"/>
      <c r="G747" s="57"/>
      <c r="H747" s="58"/>
      <c r="I747" s="5"/>
      <c r="J747" s="5"/>
      <c r="K747" s="5"/>
      <c r="L747" s="5"/>
    </row>
    <row r="748" spans="1:12" ht="24">
      <c r="A748" s="52">
        <f>A744+1</f>
        <v>322</v>
      </c>
      <c r="B748" s="53" t="s">
        <v>1003</v>
      </c>
      <c r="C748" s="59" t="s">
        <v>61</v>
      </c>
      <c r="D748" s="196" t="s">
        <v>1006</v>
      </c>
      <c r="E748" s="56" t="s">
        <v>79</v>
      </c>
      <c r="F748" s="12">
        <v>30</v>
      </c>
      <c r="G748" s="12"/>
      <c r="H748" s="58">
        <f>G748*F748</f>
        <v>0</v>
      </c>
      <c r="I748" s="8"/>
    </row>
    <row r="749" spans="1:12" s="2" customFormat="1">
      <c r="A749" s="92"/>
      <c r="B749" s="157"/>
      <c r="C749" s="200"/>
      <c r="D749" s="205" t="s">
        <v>1007</v>
      </c>
      <c r="E749" s="206"/>
      <c r="F749" s="206"/>
      <c r="G749" s="206"/>
      <c r="H749" s="207">
        <f>SUM(H746:H748)</f>
        <v>0</v>
      </c>
      <c r="I749" s="8"/>
      <c r="J749" s="8"/>
      <c r="K749" s="8"/>
      <c r="L749" s="8"/>
    </row>
    <row r="750" spans="1:12" s="5" customFormat="1">
      <c r="A750" s="52"/>
      <c r="B750" s="53" t="s">
        <v>1008</v>
      </c>
      <c r="C750" s="54"/>
      <c r="D750" s="196" t="s">
        <v>768</v>
      </c>
      <c r="E750" s="56"/>
      <c r="F750" s="57"/>
      <c r="G750" s="57"/>
      <c r="H750" s="58"/>
      <c r="I750" s="2"/>
      <c r="J750" s="2"/>
      <c r="K750" s="2"/>
      <c r="L750" s="2"/>
    </row>
    <row r="751" spans="1:12">
      <c r="A751" s="52"/>
      <c r="B751" s="53" t="s">
        <v>1008</v>
      </c>
      <c r="C751" s="59" t="s">
        <v>10</v>
      </c>
      <c r="D751" s="196" t="s">
        <v>769</v>
      </c>
      <c r="E751" s="56"/>
      <c r="F751" s="57"/>
      <c r="G751" s="57"/>
      <c r="H751" s="58"/>
      <c r="I751" s="5"/>
      <c r="J751" s="5"/>
      <c r="K751" s="5"/>
      <c r="L751" s="5"/>
    </row>
    <row r="752" spans="1:12">
      <c r="A752" s="52">
        <f>A748+1</f>
        <v>323</v>
      </c>
      <c r="B752" s="53" t="s">
        <v>1008</v>
      </c>
      <c r="C752" s="59" t="s">
        <v>191</v>
      </c>
      <c r="D752" s="196" t="s">
        <v>770</v>
      </c>
      <c r="E752" s="56" t="s">
        <v>79</v>
      </c>
      <c r="F752" s="12">
        <v>3</v>
      </c>
      <c r="G752" s="12"/>
      <c r="H752" s="58">
        <f>G752*F752</f>
        <v>0</v>
      </c>
      <c r="I752" s="8"/>
    </row>
    <row r="753" spans="1:12" s="2" customFormat="1">
      <c r="A753" s="92"/>
      <c r="B753" s="157"/>
      <c r="C753" s="200"/>
      <c r="D753" s="205" t="s">
        <v>771</v>
      </c>
      <c r="E753" s="206"/>
      <c r="F753" s="206"/>
      <c r="G753" s="206"/>
      <c r="H753" s="207">
        <f>SUM(H750:H752)</f>
        <v>0</v>
      </c>
      <c r="I753" s="8"/>
      <c r="J753" s="8"/>
      <c r="K753" s="8"/>
      <c r="L753" s="8"/>
    </row>
    <row r="754" spans="1:12" s="5" customFormat="1">
      <c r="A754" s="52"/>
      <c r="B754" s="53" t="s">
        <v>1009</v>
      </c>
      <c r="C754" s="54"/>
      <c r="D754" s="196" t="s">
        <v>1010</v>
      </c>
      <c r="E754" s="56"/>
      <c r="F754" s="57"/>
      <c r="G754" s="57"/>
      <c r="H754" s="58"/>
      <c r="I754" s="2"/>
      <c r="J754" s="2"/>
      <c r="K754" s="2"/>
      <c r="L754" s="2"/>
    </row>
    <row r="755" spans="1:12">
      <c r="A755" s="52"/>
      <c r="B755" s="53" t="s">
        <v>1009</v>
      </c>
      <c r="C755" s="59" t="s">
        <v>7</v>
      </c>
      <c r="D755" s="196" t="s">
        <v>1011</v>
      </c>
      <c r="E755" s="56"/>
      <c r="F755" s="57"/>
      <c r="G755" s="57"/>
      <c r="H755" s="58"/>
      <c r="I755" s="5"/>
      <c r="J755" s="5"/>
      <c r="K755" s="5"/>
      <c r="L755" s="5"/>
    </row>
    <row r="756" spans="1:12">
      <c r="A756" s="52">
        <f>A752+1</f>
        <v>324</v>
      </c>
      <c r="B756" s="53" t="s">
        <v>1009</v>
      </c>
      <c r="C756" s="59" t="s">
        <v>178</v>
      </c>
      <c r="D756" s="196" t="s">
        <v>1012</v>
      </c>
      <c r="E756" s="56" t="s">
        <v>79</v>
      </c>
      <c r="F756" s="12">
        <v>47</v>
      </c>
      <c r="G756" s="12"/>
      <c r="H756" s="58">
        <f>G756*F756</f>
        <v>0</v>
      </c>
      <c r="I756" s="8"/>
    </row>
    <row r="757" spans="1:12">
      <c r="A757" s="52">
        <f>A756+1</f>
        <v>325</v>
      </c>
      <c r="B757" s="53" t="s">
        <v>1009</v>
      </c>
      <c r="C757" s="59" t="s">
        <v>58</v>
      </c>
      <c r="D757" s="196" t="s">
        <v>1013</v>
      </c>
      <c r="E757" s="56" t="s">
        <v>79</v>
      </c>
      <c r="F757" s="12">
        <v>22</v>
      </c>
      <c r="G757" s="12"/>
      <c r="H757" s="58">
        <f>G757*F757</f>
        <v>0</v>
      </c>
      <c r="I757" s="8"/>
    </row>
    <row r="758" spans="1:12" s="2" customFormat="1">
      <c r="A758" s="92"/>
      <c r="B758" s="157"/>
      <c r="C758" s="200"/>
      <c r="D758" s="205" t="s">
        <v>1014</v>
      </c>
      <c r="E758" s="206"/>
      <c r="F758" s="206"/>
      <c r="G758" s="206"/>
      <c r="H758" s="207">
        <f>SUM(H754:H757)</f>
        <v>0</v>
      </c>
      <c r="I758" s="8"/>
      <c r="J758" s="8"/>
      <c r="K758" s="8"/>
      <c r="L758" s="8"/>
    </row>
    <row r="759" spans="1:12" s="5" customFormat="1">
      <c r="A759" s="52"/>
      <c r="B759" s="53" t="s">
        <v>1015</v>
      </c>
      <c r="C759" s="54"/>
      <c r="D759" s="196" t="s">
        <v>819</v>
      </c>
      <c r="E759" s="56"/>
      <c r="F759" s="57"/>
      <c r="G759" s="57"/>
      <c r="H759" s="58"/>
      <c r="I759" s="2"/>
      <c r="J759" s="2"/>
      <c r="K759" s="2"/>
      <c r="L759" s="2"/>
    </row>
    <row r="760" spans="1:12" s="5" customFormat="1">
      <c r="A760" s="52"/>
      <c r="B760" s="53" t="s">
        <v>1016</v>
      </c>
      <c r="C760" s="54"/>
      <c r="D760" s="196" t="s">
        <v>1017</v>
      </c>
      <c r="E760" s="56"/>
      <c r="F760" s="57"/>
      <c r="G760" s="57"/>
      <c r="H760" s="58"/>
    </row>
    <row r="761" spans="1:12">
      <c r="A761" s="52">
        <f>A757+1</f>
        <v>326</v>
      </c>
      <c r="B761" s="53" t="s">
        <v>1016</v>
      </c>
      <c r="C761" s="59" t="s">
        <v>50</v>
      </c>
      <c r="D761" s="196" t="s">
        <v>1018</v>
      </c>
      <c r="E761" s="56" t="s">
        <v>112</v>
      </c>
      <c r="F761" s="12">
        <v>66.599999999999994</v>
      </c>
      <c r="G761" s="12"/>
      <c r="H761" s="58">
        <f>G761*F761</f>
        <v>0</v>
      </c>
      <c r="I761" s="5"/>
      <c r="J761" s="5"/>
      <c r="K761" s="5"/>
      <c r="L761" s="5"/>
    </row>
    <row r="762" spans="1:12" s="2" customFormat="1">
      <c r="A762" s="92"/>
      <c r="B762" s="157"/>
      <c r="C762" s="200"/>
      <c r="D762" s="205" t="s">
        <v>1019</v>
      </c>
      <c r="E762" s="206"/>
      <c r="F762" s="206"/>
      <c r="G762" s="206"/>
      <c r="H762" s="207">
        <f>SUM(H760:H761)</f>
        <v>0</v>
      </c>
      <c r="I762" s="8"/>
      <c r="J762" s="8"/>
      <c r="K762" s="8"/>
      <c r="L762" s="8"/>
    </row>
    <row r="763" spans="1:12" s="5" customFormat="1">
      <c r="A763" s="52"/>
      <c r="B763" s="53" t="s">
        <v>1020</v>
      </c>
      <c r="C763" s="54"/>
      <c r="D763" s="196" t="s">
        <v>1021</v>
      </c>
      <c r="E763" s="56"/>
      <c r="F763" s="57"/>
      <c r="G763" s="57"/>
      <c r="H763" s="58"/>
      <c r="I763" s="2"/>
      <c r="J763" s="2"/>
      <c r="K763" s="2"/>
      <c r="L763" s="2"/>
    </row>
    <row r="764" spans="1:12" ht="24">
      <c r="A764" s="52"/>
      <c r="B764" s="53" t="s">
        <v>1020</v>
      </c>
      <c r="C764" s="59" t="s">
        <v>10</v>
      </c>
      <c r="D764" s="196" t="s">
        <v>1022</v>
      </c>
      <c r="E764" s="56"/>
      <c r="F764" s="57"/>
      <c r="G764" s="57"/>
      <c r="H764" s="58"/>
      <c r="I764" s="5"/>
      <c r="J764" s="5"/>
      <c r="K764" s="5"/>
      <c r="L764" s="5"/>
    </row>
    <row r="765" spans="1:12" ht="24">
      <c r="A765" s="52">
        <f>A761+1</f>
        <v>327</v>
      </c>
      <c r="B765" s="53" t="s">
        <v>1020</v>
      </c>
      <c r="C765" s="59" t="s">
        <v>191</v>
      </c>
      <c r="D765" s="196" t="s">
        <v>1023</v>
      </c>
      <c r="E765" s="56" t="s">
        <v>124</v>
      </c>
      <c r="F765" s="12">
        <v>23.79</v>
      </c>
      <c r="G765" s="12"/>
      <c r="H765" s="58">
        <f>G765*F765</f>
        <v>0</v>
      </c>
      <c r="I765" s="8"/>
    </row>
    <row r="766" spans="1:12" ht="24">
      <c r="A766" s="52">
        <f>A765+1</f>
        <v>328</v>
      </c>
      <c r="B766" s="53" t="s">
        <v>1020</v>
      </c>
      <c r="C766" s="59" t="s">
        <v>61</v>
      </c>
      <c r="D766" s="196" t="s">
        <v>1024</v>
      </c>
      <c r="E766" s="56" t="s">
        <v>79</v>
      </c>
      <c r="F766" s="12">
        <v>18</v>
      </c>
      <c r="G766" s="12"/>
      <c r="H766" s="58">
        <f>G766*F766</f>
        <v>0</v>
      </c>
      <c r="I766" s="8"/>
    </row>
    <row r="767" spans="1:12" ht="36">
      <c r="A767" s="52">
        <f>A766+1</f>
        <v>329</v>
      </c>
      <c r="B767" s="53" t="s">
        <v>1020</v>
      </c>
      <c r="C767" s="59" t="s">
        <v>658</v>
      </c>
      <c r="D767" s="196" t="s">
        <v>1025</v>
      </c>
      <c r="E767" s="56" t="s">
        <v>124</v>
      </c>
      <c r="F767" s="12">
        <v>18.41</v>
      </c>
      <c r="G767" s="12"/>
      <c r="H767" s="58">
        <f>G767*F767</f>
        <v>0</v>
      </c>
      <c r="I767" s="8"/>
    </row>
    <row r="768" spans="1:12" s="2" customFormat="1">
      <c r="A768" s="92"/>
      <c r="B768" s="157"/>
      <c r="C768" s="200"/>
      <c r="D768" s="205" t="s">
        <v>1026</v>
      </c>
      <c r="E768" s="206"/>
      <c r="F768" s="206"/>
      <c r="G768" s="206"/>
      <c r="H768" s="207">
        <f>SUM(H763:H767)</f>
        <v>0</v>
      </c>
      <c r="I768" s="8"/>
      <c r="J768" s="8"/>
      <c r="K768" s="8"/>
      <c r="L768" s="8"/>
    </row>
    <row r="769" spans="1:12" s="5" customFormat="1">
      <c r="A769" s="52"/>
      <c r="B769" s="53" t="s">
        <v>1027</v>
      </c>
      <c r="C769" s="54"/>
      <c r="D769" s="196" t="s">
        <v>1028</v>
      </c>
      <c r="E769" s="56"/>
      <c r="F769" s="57"/>
      <c r="G769" s="57"/>
      <c r="H769" s="58"/>
      <c r="I769" s="2"/>
      <c r="J769" s="2"/>
      <c r="K769" s="2"/>
      <c r="L769" s="2"/>
    </row>
    <row r="770" spans="1:12" s="5" customFormat="1">
      <c r="A770" s="52"/>
      <c r="B770" s="53" t="s">
        <v>1029</v>
      </c>
      <c r="C770" s="54"/>
      <c r="D770" s="196" t="s">
        <v>1030</v>
      </c>
      <c r="E770" s="56"/>
      <c r="F770" s="57"/>
      <c r="G770" s="57"/>
      <c r="H770" s="58"/>
    </row>
    <row r="771" spans="1:12">
      <c r="A771" s="52">
        <f>A767+1</f>
        <v>330</v>
      </c>
      <c r="B771" s="53" t="s">
        <v>1029</v>
      </c>
      <c r="C771" s="59" t="s">
        <v>12</v>
      </c>
      <c r="D771" s="196" t="s">
        <v>1031</v>
      </c>
      <c r="E771" s="56" t="s">
        <v>234</v>
      </c>
      <c r="F771" s="12">
        <v>1</v>
      </c>
      <c r="G771" s="12"/>
      <c r="H771" s="58">
        <f>G771*F771</f>
        <v>0</v>
      </c>
      <c r="I771" s="5"/>
      <c r="J771" s="5"/>
      <c r="K771" s="5"/>
      <c r="L771" s="5"/>
    </row>
    <row r="772" spans="1:12" s="2" customFormat="1">
      <c r="A772" s="92"/>
      <c r="B772" s="157"/>
      <c r="C772" s="200"/>
      <c r="D772" s="205" t="s">
        <v>1032</v>
      </c>
      <c r="E772" s="206"/>
      <c r="F772" s="206"/>
      <c r="G772" s="206"/>
      <c r="H772" s="207">
        <f>SUM(H770:H771)</f>
        <v>0</v>
      </c>
      <c r="I772" s="8"/>
      <c r="J772" s="8"/>
      <c r="K772" s="8"/>
      <c r="L772" s="8"/>
    </row>
    <row r="773" spans="1:12" s="5" customFormat="1" ht="24">
      <c r="A773" s="52"/>
      <c r="B773" s="53" t="s">
        <v>138</v>
      </c>
      <c r="C773" s="54"/>
      <c r="D773" s="196" t="s">
        <v>1033</v>
      </c>
      <c r="E773" s="56"/>
      <c r="F773" s="57"/>
      <c r="G773" s="57"/>
      <c r="H773" s="58"/>
      <c r="I773" s="2"/>
      <c r="J773" s="2"/>
      <c r="K773" s="2"/>
      <c r="L773" s="2"/>
    </row>
    <row r="774" spans="1:12" s="5" customFormat="1">
      <c r="A774" s="52"/>
      <c r="B774" s="53" t="s">
        <v>1034</v>
      </c>
      <c r="C774" s="54"/>
      <c r="D774" s="196" t="s">
        <v>1035</v>
      </c>
      <c r="E774" s="56"/>
      <c r="F774" s="57"/>
      <c r="G774" s="57"/>
      <c r="H774" s="58"/>
    </row>
    <row r="775" spans="1:12" s="5" customFormat="1">
      <c r="A775" s="52"/>
      <c r="B775" s="53" t="s">
        <v>1036</v>
      </c>
      <c r="C775" s="54"/>
      <c r="D775" s="196" t="s">
        <v>1037</v>
      </c>
      <c r="E775" s="56"/>
      <c r="F775" s="57"/>
      <c r="G775" s="57"/>
      <c r="H775" s="58"/>
    </row>
    <row r="776" spans="1:12" ht="24">
      <c r="A776" s="52">
        <f>A771+1</f>
        <v>331</v>
      </c>
      <c r="B776" s="53" t="s">
        <v>1036</v>
      </c>
      <c r="C776" s="59" t="s">
        <v>50</v>
      </c>
      <c r="D776" s="196" t="s">
        <v>1038</v>
      </c>
      <c r="E776" s="56" t="s">
        <v>112</v>
      </c>
      <c r="F776" s="12">
        <v>200.7</v>
      </c>
      <c r="G776" s="12"/>
      <c r="H776" s="58">
        <f>G776*F776</f>
        <v>0</v>
      </c>
      <c r="I776" s="5"/>
      <c r="J776" s="5"/>
      <c r="K776" s="5"/>
      <c r="L776" s="5"/>
    </row>
    <row r="777" spans="1:12" s="2" customFormat="1">
      <c r="A777" s="92"/>
      <c r="B777" s="157"/>
      <c r="C777" s="200"/>
      <c r="D777" s="205" t="s">
        <v>1039</v>
      </c>
      <c r="E777" s="206"/>
      <c r="F777" s="206"/>
      <c r="G777" s="206"/>
      <c r="H777" s="207">
        <f>SUM(H775:H776)</f>
        <v>0</v>
      </c>
      <c r="I777" s="8"/>
      <c r="J777" s="8"/>
      <c r="K777" s="8"/>
      <c r="L777" s="8"/>
    </row>
    <row r="778" spans="1:12" s="5" customFormat="1">
      <c r="A778" s="52"/>
      <c r="B778" s="53" t="s">
        <v>1040</v>
      </c>
      <c r="C778" s="54"/>
      <c r="D778" s="196" t="s">
        <v>1041</v>
      </c>
      <c r="E778" s="56"/>
      <c r="F778" s="57"/>
      <c r="G778" s="57"/>
      <c r="H778" s="58"/>
      <c r="I778" s="2"/>
      <c r="J778" s="2"/>
      <c r="K778" s="2"/>
      <c r="L778" s="2"/>
    </row>
    <row r="779" spans="1:12" s="5" customFormat="1">
      <c r="A779" s="52"/>
      <c r="B779" s="53" t="s">
        <v>1042</v>
      </c>
      <c r="C779" s="54"/>
      <c r="D779" s="196" t="s">
        <v>1037</v>
      </c>
      <c r="E779" s="56"/>
      <c r="F779" s="57"/>
      <c r="G779" s="57"/>
      <c r="H779" s="58"/>
    </row>
    <row r="780" spans="1:12">
      <c r="A780" s="52"/>
      <c r="B780" s="53" t="s">
        <v>1042</v>
      </c>
      <c r="C780" s="59" t="s">
        <v>125</v>
      </c>
      <c r="D780" s="196" t="s">
        <v>1043</v>
      </c>
      <c r="E780" s="56"/>
      <c r="F780" s="57"/>
      <c r="G780" s="57"/>
      <c r="H780" s="58"/>
      <c r="I780" s="5"/>
      <c r="J780" s="5"/>
      <c r="K780" s="5"/>
      <c r="L780" s="5"/>
    </row>
    <row r="781" spans="1:12" ht="24">
      <c r="A781" s="52">
        <f>A776+1</f>
        <v>332</v>
      </c>
      <c r="B781" s="53" t="s">
        <v>1042</v>
      </c>
      <c r="C781" s="59" t="s">
        <v>217</v>
      </c>
      <c r="D781" s="196" t="s">
        <v>1044</v>
      </c>
      <c r="E781" s="56" t="s">
        <v>144</v>
      </c>
      <c r="F781" s="12">
        <v>357.5</v>
      </c>
      <c r="G781" s="12"/>
      <c r="H781" s="58">
        <f>G781*F781</f>
        <v>0</v>
      </c>
      <c r="I781" s="8"/>
    </row>
    <row r="782" spans="1:12" s="2" customFormat="1">
      <c r="A782" s="92"/>
      <c r="B782" s="157"/>
      <c r="C782" s="200"/>
      <c r="D782" s="205" t="s">
        <v>1039</v>
      </c>
      <c r="E782" s="206"/>
      <c r="F782" s="206"/>
      <c r="G782" s="206"/>
      <c r="H782" s="207">
        <f>SUM(H779:H781)</f>
        <v>0</v>
      </c>
      <c r="I782" s="8"/>
      <c r="J782" s="8"/>
      <c r="K782" s="8"/>
      <c r="L782" s="8"/>
    </row>
    <row r="783" spans="1:12" s="5" customFormat="1">
      <c r="A783" s="52"/>
      <c r="B783" s="53" t="s">
        <v>1045</v>
      </c>
      <c r="C783" s="54"/>
      <c r="D783" s="196" t="s">
        <v>888</v>
      </c>
      <c r="E783" s="56"/>
      <c r="F783" s="57"/>
      <c r="G783" s="57"/>
      <c r="H783" s="58"/>
      <c r="I783" s="2"/>
      <c r="J783" s="2"/>
      <c r="K783" s="2"/>
      <c r="L783" s="2"/>
    </row>
    <row r="784" spans="1:12" s="5" customFormat="1">
      <c r="A784" s="52"/>
      <c r="B784" s="53" t="s">
        <v>1046</v>
      </c>
      <c r="C784" s="54"/>
      <c r="D784" s="196" t="s">
        <v>1037</v>
      </c>
      <c r="E784" s="56"/>
      <c r="F784" s="57"/>
      <c r="G784" s="57"/>
      <c r="H784" s="58"/>
    </row>
    <row r="785" spans="1:12">
      <c r="A785" s="52">
        <f>A781+1</f>
        <v>333</v>
      </c>
      <c r="B785" s="53" t="s">
        <v>1046</v>
      </c>
      <c r="C785" s="59" t="s">
        <v>103</v>
      </c>
      <c r="D785" s="196" t="s">
        <v>1047</v>
      </c>
      <c r="E785" s="56" t="s">
        <v>144</v>
      </c>
      <c r="F785" s="12">
        <v>100</v>
      </c>
      <c r="G785" s="12"/>
      <c r="H785" s="58">
        <f>G785*F785</f>
        <v>0</v>
      </c>
      <c r="I785" s="5"/>
      <c r="J785" s="5"/>
      <c r="K785" s="5"/>
      <c r="L785" s="5"/>
    </row>
    <row r="786" spans="1:12" s="2" customFormat="1">
      <c r="A786" s="92"/>
      <c r="B786" s="157"/>
      <c r="C786" s="200"/>
      <c r="D786" s="205" t="s">
        <v>1039</v>
      </c>
      <c r="E786" s="206"/>
      <c r="F786" s="206"/>
      <c r="G786" s="206"/>
      <c r="H786" s="207">
        <f>SUM(H784:H785)</f>
        <v>0</v>
      </c>
      <c r="I786" s="8"/>
      <c r="J786" s="8"/>
      <c r="K786" s="8"/>
      <c r="L786" s="8"/>
    </row>
    <row r="787" spans="1:12" s="5" customFormat="1">
      <c r="A787" s="52"/>
      <c r="B787" s="53" t="s">
        <v>145</v>
      </c>
      <c r="C787" s="54"/>
      <c r="D787" s="196" t="s">
        <v>1048</v>
      </c>
      <c r="E787" s="56"/>
      <c r="F787" s="57"/>
      <c r="G787" s="57"/>
      <c r="H787" s="58"/>
      <c r="I787" s="2"/>
      <c r="J787" s="2"/>
      <c r="K787" s="2"/>
      <c r="L787" s="2"/>
    </row>
    <row r="788" spans="1:12" s="5" customFormat="1">
      <c r="A788" s="52"/>
      <c r="B788" s="53" t="s">
        <v>1049</v>
      </c>
      <c r="C788" s="54"/>
      <c r="D788" s="196" t="s">
        <v>1050</v>
      </c>
      <c r="E788" s="56"/>
      <c r="F788" s="57"/>
      <c r="G788" s="57"/>
      <c r="H788" s="58"/>
    </row>
    <row r="789" spans="1:12" s="5" customFormat="1">
      <c r="A789" s="52"/>
      <c r="B789" s="53" t="s">
        <v>1051</v>
      </c>
      <c r="C789" s="54"/>
      <c r="D789" s="196" t="s">
        <v>1052</v>
      </c>
      <c r="E789" s="56"/>
      <c r="F789" s="57"/>
      <c r="G789" s="57"/>
      <c r="H789" s="58"/>
    </row>
    <row r="790" spans="1:12">
      <c r="A790" s="52"/>
      <c r="B790" s="53" t="s">
        <v>1051</v>
      </c>
      <c r="C790" s="59" t="s">
        <v>10</v>
      </c>
      <c r="D790" s="196" t="s">
        <v>1053</v>
      </c>
      <c r="E790" s="56"/>
      <c r="F790" s="57"/>
      <c r="G790" s="57"/>
      <c r="H790" s="58"/>
      <c r="I790" s="5"/>
      <c r="J790" s="5"/>
      <c r="K790" s="5"/>
      <c r="L790" s="5"/>
    </row>
    <row r="791" spans="1:12">
      <c r="A791" s="52">
        <f>A785+1</f>
        <v>334</v>
      </c>
      <c r="B791" s="53" t="s">
        <v>1051</v>
      </c>
      <c r="C791" s="59" t="s">
        <v>658</v>
      </c>
      <c r="D791" s="196" t="s">
        <v>1054</v>
      </c>
      <c r="E791" s="56" t="s">
        <v>112</v>
      </c>
      <c r="F791" s="12">
        <v>74.86</v>
      </c>
      <c r="G791" s="12"/>
      <c r="H791" s="58">
        <f>G791*F791</f>
        <v>0</v>
      </c>
      <c r="I791" s="8"/>
    </row>
    <row r="792" spans="1:12" s="2" customFormat="1">
      <c r="A792" s="92"/>
      <c r="B792" s="157"/>
      <c r="C792" s="200"/>
      <c r="D792" s="205" t="s">
        <v>1055</v>
      </c>
      <c r="E792" s="206"/>
      <c r="F792" s="206"/>
      <c r="G792" s="206"/>
      <c r="H792" s="207">
        <f>SUM(H789:H791)</f>
        <v>0</v>
      </c>
      <c r="I792" s="8"/>
      <c r="J792" s="8"/>
      <c r="K792" s="8"/>
      <c r="L792" s="8"/>
    </row>
    <row r="793" spans="1:12" s="5" customFormat="1">
      <c r="A793" s="52"/>
      <c r="B793" s="53" t="s">
        <v>1056</v>
      </c>
      <c r="C793" s="54"/>
      <c r="D793" s="196" t="s">
        <v>1057</v>
      </c>
      <c r="E793" s="56"/>
      <c r="F793" s="57"/>
      <c r="G793" s="57"/>
      <c r="H793" s="58"/>
      <c r="I793" s="2"/>
      <c r="J793" s="2"/>
      <c r="K793" s="2"/>
      <c r="L793" s="2"/>
    </row>
    <row r="794" spans="1:12">
      <c r="A794" s="52"/>
      <c r="B794" s="53" t="s">
        <v>1056</v>
      </c>
      <c r="C794" s="59" t="s">
        <v>50</v>
      </c>
      <c r="D794" s="196" t="s">
        <v>1058</v>
      </c>
      <c r="E794" s="56"/>
      <c r="F794" s="57"/>
      <c r="G794" s="57"/>
      <c r="H794" s="58"/>
      <c r="I794" s="5"/>
      <c r="J794" s="5"/>
      <c r="K794" s="5"/>
      <c r="L794" s="5"/>
    </row>
    <row r="795" spans="1:12" ht="24">
      <c r="A795" s="52">
        <f>A791+1</f>
        <v>335</v>
      </c>
      <c r="B795" s="53" t="s">
        <v>1056</v>
      </c>
      <c r="C795" s="59" t="s">
        <v>806</v>
      </c>
      <c r="D795" s="196" t="s">
        <v>1059</v>
      </c>
      <c r="E795" s="56" t="s">
        <v>69</v>
      </c>
      <c r="F795" s="12">
        <v>371.7</v>
      </c>
      <c r="G795" s="12"/>
      <c r="H795" s="58">
        <f>G795*F795</f>
        <v>0</v>
      </c>
      <c r="I795" s="8"/>
    </row>
    <row r="796" spans="1:12">
      <c r="A796" s="52">
        <f>A795+1</f>
        <v>336</v>
      </c>
      <c r="B796" s="53" t="s">
        <v>1056</v>
      </c>
      <c r="C796" s="59" t="s">
        <v>312</v>
      </c>
      <c r="D796" s="196" t="s">
        <v>1060</v>
      </c>
      <c r="E796" s="56" t="s">
        <v>112</v>
      </c>
      <c r="F796" s="12">
        <v>587.9</v>
      </c>
      <c r="G796" s="12"/>
      <c r="H796" s="58">
        <f>G796*F796</f>
        <v>0</v>
      </c>
      <c r="I796" s="8"/>
    </row>
    <row r="797" spans="1:12">
      <c r="A797" s="52">
        <f>A796+1</f>
        <v>337</v>
      </c>
      <c r="B797" s="53" t="s">
        <v>1056</v>
      </c>
      <c r="C797" s="59" t="s">
        <v>1061</v>
      </c>
      <c r="D797" s="196" t="s">
        <v>1062</v>
      </c>
      <c r="E797" s="56" t="s">
        <v>112</v>
      </c>
      <c r="F797" s="12">
        <v>73.75</v>
      </c>
      <c r="G797" s="12"/>
      <c r="H797" s="58">
        <f>G797*F797</f>
        <v>0</v>
      </c>
      <c r="I797" s="8"/>
    </row>
    <row r="798" spans="1:12">
      <c r="A798" s="52">
        <f>A797+1</f>
        <v>338</v>
      </c>
      <c r="B798" s="53" t="s">
        <v>1056</v>
      </c>
      <c r="C798" s="59" t="s">
        <v>1063</v>
      </c>
      <c r="D798" s="196" t="s">
        <v>1064</v>
      </c>
      <c r="E798" s="56" t="s">
        <v>112</v>
      </c>
      <c r="F798" s="12">
        <v>80.5</v>
      </c>
      <c r="G798" s="12"/>
      <c r="H798" s="58">
        <f>G798*F798</f>
        <v>0</v>
      </c>
      <c r="I798" s="8"/>
    </row>
    <row r="799" spans="1:12" ht="24">
      <c r="A799" s="52">
        <f>A798+1</f>
        <v>339</v>
      </c>
      <c r="B799" s="53" t="s">
        <v>1056</v>
      </c>
      <c r="C799" s="59" t="s">
        <v>52</v>
      </c>
      <c r="D799" s="196" t="s">
        <v>1065</v>
      </c>
      <c r="E799" s="56" t="s">
        <v>112</v>
      </c>
      <c r="F799" s="12">
        <v>67.13</v>
      </c>
      <c r="G799" s="12"/>
      <c r="H799" s="58">
        <f>G799*F799</f>
        <v>0</v>
      </c>
      <c r="I799" s="8"/>
    </row>
    <row r="800" spans="1:12" s="2" customFormat="1">
      <c r="A800" s="92"/>
      <c r="B800" s="157"/>
      <c r="C800" s="200"/>
      <c r="D800" s="205" t="s">
        <v>1066</v>
      </c>
      <c r="E800" s="206"/>
      <c r="F800" s="206"/>
      <c r="G800" s="206"/>
      <c r="H800" s="207">
        <f>SUM(H793:H799)</f>
        <v>0</v>
      </c>
      <c r="I800" s="8"/>
      <c r="J800" s="8"/>
      <c r="K800" s="8"/>
      <c r="L800" s="8"/>
    </row>
    <row r="801" spans="1:12" s="5" customFormat="1">
      <c r="A801" s="52"/>
      <c r="B801" s="53" t="s">
        <v>1067</v>
      </c>
      <c r="C801" s="54"/>
      <c r="D801" s="196" t="s">
        <v>1068</v>
      </c>
      <c r="E801" s="56"/>
      <c r="F801" s="57"/>
      <c r="G801" s="57"/>
      <c r="H801" s="58"/>
      <c r="I801" s="2"/>
      <c r="J801" s="2"/>
      <c r="K801" s="2"/>
      <c r="L801" s="2"/>
    </row>
    <row r="802" spans="1:12">
      <c r="A802" s="52"/>
      <c r="B802" s="53" t="s">
        <v>1067</v>
      </c>
      <c r="C802" s="59" t="s">
        <v>12</v>
      </c>
      <c r="D802" s="196" t="s">
        <v>1069</v>
      </c>
      <c r="E802" s="56"/>
      <c r="F802" s="57"/>
      <c r="G802" s="57"/>
      <c r="H802" s="58"/>
      <c r="I802" s="5"/>
      <c r="J802" s="5"/>
      <c r="K802" s="5"/>
      <c r="L802" s="5"/>
    </row>
    <row r="803" spans="1:12">
      <c r="A803" s="52">
        <f>A799+1</f>
        <v>340</v>
      </c>
      <c r="B803" s="53" t="s">
        <v>1067</v>
      </c>
      <c r="C803" s="59" t="s">
        <v>34</v>
      </c>
      <c r="D803" s="196" t="s">
        <v>1070</v>
      </c>
      <c r="E803" s="56" t="s">
        <v>69</v>
      </c>
      <c r="F803" s="12">
        <v>103.83</v>
      </c>
      <c r="G803" s="12"/>
      <c r="H803" s="58">
        <f>G803*F803</f>
        <v>0</v>
      </c>
      <c r="I803" s="8"/>
    </row>
    <row r="804" spans="1:12" s="2" customFormat="1">
      <c r="A804" s="92"/>
      <c r="B804" s="157"/>
      <c r="C804" s="200"/>
      <c r="D804" s="205" t="s">
        <v>1071</v>
      </c>
      <c r="E804" s="206"/>
      <c r="F804" s="206"/>
      <c r="G804" s="206"/>
      <c r="H804" s="207">
        <f>SUM(H801:H803)</f>
        <v>0</v>
      </c>
      <c r="I804" s="8"/>
      <c r="J804" s="8"/>
      <c r="K804" s="8"/>
      <c r="L804" s="8"/>
    </row>
    <row r="805" spans="1:12" s="5" customFormat="1">
      <c r="A805" s="52"/>
      <c r="B805" s="53" t="s">
        <v>1072</v>
      </c>
      <c r="C805" s="54"/>
      <c r="D805" s="196" t="s">
        <v>1073</v>
      </c>
      <c r="E805" s="56"/>
      <c r="F805" s="57"/>
      <c r="G805" s="57"/>
      <c r="H805" s="58"/>
      <c r="I805" s="2"/>
      <c r="J805" s="2"/>
      <c r="K805" s="2"/>
      <c r="L805" s="2"/>
    </row>
    <row r="806" spans="1:12">
      <c r="A806" s="52">
        <f>A803+1</f>
        <v>341</v>
      </c>
      <c r="B806" s="53" t="s">
        <v>1072</v>
      </c>
      <c r="C806" s="59" t="s">
        <v>12</v>
      </c>
      <c r="D806" s="196" t="s">
        <v>1074</v>
      </c>
      <c r="E806" s="56" t="s">
        <v>112</v>
      </c>
      <c r="F806" s="12">
        <v>446.56</v>
      </c>
      <c r="G806" s="12"/>
      <c r="H806" s="58">
        <f>G806*F806</f>
        <v>0</v>
      </c>
      <c r="I806" s="5"/>
      <c r="J806" s="5"/>
      <c r="K806" s="5"/>
      <c r="L806" s="5"/>
    </row>
    <row r="807" spans="1:12" s="2" customFormat="1">
      <c r="A807" s="66"/>
      <c r="B807" s="67"/>
      <c r="C807" s="68"/>
      <c r="D807" s="209" t="s">
        <v>1075</v>
      </c>
      <c r="E807" s="206"/>
      <c r="F807" s="206"/>
      <c r="G807" s="206"/>
      <c r="H807" s="207">
        <f>SUM(H805:H806)</f>
        <v>0</v>
      </c>
      <c r="I807" s="8"/>
      <c r="J807" s="8"/>
      <c r="K807" s="8"/>
      <c r="L807" s="8"/>
    </row>
    <row r="808" spans="1:12" s="5" customFormat="1">
      <c r="A808" s="69"/>
      <c r="B808" s="70"/>
      <c r="C808" s="71"/>
      <c r="D808" s="72"/>
      <c r="E808" s="73"/>
      <c r="F808" s="233"/>
      <c r="G808" s="233"/>
      <c r="H808" s="74"/>
      <c r="I808" s="2"/>
      <c r="J808" s="2"/>
      <c r="K808" s="2"/>
      <c r="L808" s="2"/>
    </row>
    <row r="809" spans="1:12" s="5" customFormat="1" ht="12" customHeight="1">
      <c r="A809" s="75"/>
      <c r="B809" s="76">
        <v>13</v>
      </c>
      <c r="C809" s="77"/>
      <c r="D809" s="78" t="s">
        <v>1778</v>
      </c>
      <c r="E809" s="79"/>
      <c r="F809" s="79"/>
      <c r="G809" s="234"/>
      <c r="H809" s="80"/>
    </row>
    <row r="810" spans="1:12" s="5" customFormat="1" ht="12" customHeight="1">
      <c r="A810" s="52"/>
      <c r="B810" s="81" t="s">
        <v>1076</v>
      </c>
      <c r="C810" s="54"/>
      <c r="D810" s="78" t="s">
        <v>1779</v>
      </c>
      <c r="E810" s="82"/>
      <c r="F810" s="82"/>
      <c r="G810" s="235"/>
      <c r="H810" s="83"/>
    </row>
    <row r="811" spans="1:12" s="5" customFormat="1" ht="12" customHeight="1">
      <c r="A811" s="52"/>
      <c r="B811" s="81" t="s">
        <v>1780</v>
      </c>
      <c r="C811" s="54"/>
      <c r="D811" s="78" t="s">
        <v>1781</v>
      </c>
      <c r="E811" s="82"/>
      <c r="F811" s="82"/>
      <c r="G811" s="84"/>
      <c r="H811" s="85"/>
    </row>
    <row r="812" spans="1:12" s="5" customFormat="1" ht="12" customHeight="1">
      <c r="A812" s="52"/>
      <c r="B812" s="81" t="s">
        <v>1782</v>
      </c>
      <c r="C812" s="54"/>
      <c r="D812" s="86" t="s">
        <v>1783</v>
      </c>
      <c r="E812" s="87"/>
      <c r="F812" s="87"/>
      <c r="G812" s="84"/>
      <c r="H812" s="85"/>
    </row>
    <row r="813" spans="1:12" ht="12" customHeight="1">
      <c r="A813" s="52">
        <f>A806+1</f>
        <v>342</v>
      </c>
      <c r="B813" s="81" t="s">
        <v>1784</v>
      </c>
      <c r="C813" s="88"/>
      <c r="D813" s="86" t="s">
        <v>1785</v>
      </c>
      <c r="E813" s="89" t="s">
        <v>79</v>
      </c>
      <c r="F813" s="192">
        <v>1</v>
      </c>
      <c r="G813" s="191"/>
      <c r="H813" s="85">
        <f>F813*G813</f>
        <v>0</v>
      </c>
      <c r="I813" s="5"/>
      <c r="J813" s="5"/>
      <c r="K813" s="5"/>
      <c r="L813" s="5"/>
    </row>
    <row r="814" spans="1:12" s="5" customFormat="1" ht="12" customHeight="1">
      <c r="A814" s="52"/>
      <c r="B814" s="81" t="s">
        <v>1786</v>
      </c>
      <c r="C814" s="54"/>
      <c r="D814" s="86" t="s">
        <v>1787</v>
      </c>
      <c r="E814" s="87"/>
      <c r="F814" s="87"/>
      <c r="G814" s="84"/>
      <c r="H814" s="85"/>
      <c r="I814" s="8"/>
      <c r="J814" s="8"/>
      <c r="K814" s="8"/>
      <c r="L814" s="8"/>
    </row>
    <row r="815" spans="1:12" s="6" customFormat="1" ht="12" customHeight="1">
      <c r="A815" s="52">
        <f>A813+1</f>
        <v>343</v>
      </c>
      <c r="B815" s="81" t="s">
        <v>1788</v>
      </c>
      <c r="C815" s="90"/>
      <c r="D815" s="86" t="s">
        <v>1789</v>
      </c>
      <c r="E815" s="89" t="s">
        <v>79</v>
      </c>
      <c r="F815" s="192">
        <v>1</v>
      </c>
      <c r="G815" s="191"/>
      <c r="H815" s="85">
        <f>F815*G815</f>
        <v>0</v>
      </c>
      <c r="I815" s="5"/>
      <c r="J815" s="5"/>
      <c r="K815" s="5"/>
      <c r="L815" s="5"/>
    </row>
    <row r="816" spans="1:12" s="6" customFormat="1" ht="12" customHeight="1">
      <c r="A816" s="52"/>
      <c r="B816" s="81" t="s">
        <v>1790</v>
      </c>
      <c r="C816" s="90"/>
      <c r="D816" s="86" t="s">
        <v>1791</v>
      </c>
      <c r="E816" s="87"/>
      <c r="F816" s="87"/>
      <c r="G816" s="84"/>
      <c r="H816" s="85"/>
    </row>
    <row r="817" spans="1:12" s="1" customFormat="1" ht="12" customHeight="1">
      <c r="A817" s="52">
        <f>A815+1</f>
        <v>344</v>
      </c>
      <c r="B817" s="81" t="s">
        <v>1792</v>
      </c>
      <c r="C817" s="91"/>
      <c r="D817" s="86" t="s">
        <v>1791</v>
      </c>
      <c r="E817" s="89" t="s">
        <v>79</v>
      </c>
      <c r="F817" s="192">
        <v>1</v>
      </c>
      <c r="G817" s="191"/>
      <c r="H817" s="85">
        <f>F817*G817</f>
        <v>0</v>
      </c>
      <c r="I817" s="6"/>
      <c r="J817" s="6"/>
      <c r="K817" s="6"/>
      <c r="L817" s="6"/>
    </row>
    <row r="818" spans="1:12" s="1" customFormat="1" ht="12" customHeight="1">
      <c r="A818" s="92"/>
      <c r="B818" s="81" t="s">
        <v>1793</v>
      </c>
      <c r="C818" s="91"/>
      <c r="D818" s="78" t="s">
        <v>1794</v>
      </c>
      <c r="E818" s="82"/>
      <c r="F818" s="82"/>
      <c r="G818" s="84"/>
      <c r="H818" s="85"/>
    </row>
    <row r="819" spans="1:12" s="1" customFormat="1" ht="12" customHeight="1">
      <c r="A819" s="92"/>
      <c r="B819" s="81" t="s">
        <v>1795</v>
      </c>
      <c r="C819" s="91"/>
      <c r="D819" s="86" t="s">
        <v>1796</v>
      </c>
      <c r="E819" s="87"/>
      <c r="F819" s="87"/>
      <c r="G819" s="84"/>
      <c r="H819" s="85"/>
    </row>
    <row r="820" spans="1:12" s="6" customFormat="1" ht="12" customHeight="1">
      <c r="A820" s="52">
        <f>A817+1</f>
        <v>345</v>
      </c>
      <c r="B820" s="81" t="s">
        <v>1797</v>
      </c>
      <c r="C820" s="90"/>
      <c r="D820" s="86" t="s">
        <v>1798</v>
      </c>
      <c r="E820" s="89" t="s">
        <v>79</v>
      </c>
      <c r="F820" s="192">
        <v>7</v>
      </c>
      <c r="G820" s="191"/>
      <c r="H820" s="85">
        <f>F820*G820</f>
        <v>0</v>
      </c>
      <c r="I820" s="1"/>
      <c r="J820" s="1"/>
      <c r="K820" s="1"/>
      <c r="L820" s="1"/>
    </row>
    <row r="821" spans="1:12" s="1" customFormat="1" ht="12" customHeight="1">
      <c r="A821" s="92"/>
      <c r="B821" s="81" t="s">
        <v>1799</v>
      </c>
      <c r="C821" s="91"/>
      <c r="D821" s="86" t="s">
        <v>1800</v>
      </c>
      <c r="E821" s="87"/>
      <c r="F821" s="87"/>
      <c r="G821" s="84"/>
      <c r="H821" s="85"/>
      <c r="I821" s="6"/>
      <c r="J821" s="6"/>
      <c r="K821" s="6"/>
      <c r="L821" s="6"/>
    </row>
    <row r="822" spans="1:12" s="6" customFormat="1" ht="12" customHeight="1">
      <c r="A822" s="52">
        <f>A820+1</f>
        <v>346</v>
      </c>
      <c r="B822" s="81" t="s">
        <v>1801</v>
      </c>
      <c r="C822" s="90"/>
      <c r="D822" s="93" t="s">
        <v>1802</v>
      </c>
      <c r="E822" s="89" t="s">
        <v>79</v>
      </c>
      <c r="F822" s="192">
        <v>2</v>
      </c>
      <c r="G822" s="191"/>
      <c r="H822" s="85">
        <f>F822*G822</f>
        <v>0</v>
      </c>
      <c r="I822" s="1"/>
      <c r="J822" s="1"/>
      <c r="K822" s="1"/>
      <c r="L822" s="1"/>
    </row>
    <row r="823" spans="1:12" s="1" customFormat="1" ht="12" customHeight="1">
      <c r="A823" s="52">
        <f>A822+1</f>
        <v>347</v>
      </c>
      <c r="B823" s="81" t="s">
        <v>1803</v>
      </c>
      <c r="C823" s="91"/>
      <c r="D823" s="93" t="s">
        <v>1804</v>
      </c>
      <c r="E823" s="89" t="s">
        <v>79</v>
      </c>
      <c r="F823" s="192">
        <v>1</v>
      </c>
      <c r="G823" s="191"/>
      <c r="H823" s="85">
        <f>F823*G823</f>
        <v>0</v>
      </c>
      <c r="I823" s="6"/>
      <c r="J823" s="6"/>
      <c r="K823" s="6"/>
      <c r="L823" s="6"/>
    </row>
    <row r="824" spans="1:12" s="6" customFormat="1" ht="12" customHeight="1">
      <c r="A824" s="52"/>
      <c r="B824" s="81" t="s">
        <v>1805</v>
      </c>
      <c r="C824" s="90"/>
      <c r="D824" s="86" t="s">
        <v>1806</v>
      </c>
      <c r="E824" s="87"/>
      <c r="F824" s="87"/>
      <c r="G824" s="84"/>
      <c r="H824" s="85"/>
      <c r="I824" s="1"/>
      <c r="J824" s="1"/>
      <c r="K824" s="1"/>
      <c r="L824" s="1"/>
    </row>
    <row r="825" spans="1:12" s="1" customFormat="1" ht="12" customHeight="1">
      <c r="A825" s="52">
        <f>A823+1</f>
        <v>348</v>
      </c>
      <c r="B825" s="81" t="s">
        <v>1807</v>
      </c>
      <c r="C825" s="91"/>
      <c r="D825" s="93" t="s">
        <v>1808</v>
      </c>
      <c r="E825" s="89" t="s">
        <v>79</v>
      </c>
      <c r="F825" s="192">
        <v>2</v>
      </c>
      <c r="G825" s="191"/>
      <c r="H825" s="85">
        <f>F825*G825</f>
        <v>0</v>
      </c>
      <c r="I825" s="6"/>
      <c r="J825" s="6"/>
      <c r="K825" s="6"/>
      <c r="L825" s="6"/>
    </row>
    <row r="826" spans="1:12" s="6" customFormat="1" ht="12" customHeight="1">
      <c r="A826" s="52"/>
      <c r="B826" s="81" t="s">
        <v>1809</v>
      </c>
      <c r="C826" s="90"/>
      <c r="D826" s="78" t="s">
        <v>1810</v>
      </c>
      <c r="E826" s="82"/>
      <c r="F826" s="82"/>
      <c r="G826" s="84"/>
      <c r="H826" s="85"/>
      <c r="I826" s="1"/>
      <c r="J826" s="1"/>
      <c r="K826" s="1"/>
      <c r="L826" s="1"/>
    </row>
    <row r="827" spans="1:12" s="1" customFormat="1" ht="12" customHeight="1">
      <c r="A827" s="92"/>
      <c r="B827" s="81" t="s">
        <v>1811</v>
      </c>
      <c r="C827" s="91"/>
      <c r="D827" s="93" t="s">
        <v>1812</v>
      </c>
      <c r="E827" s="87"/>
      <c r="F827" s="87"/>
      <c r="G827" s="84"/>
      <c r="H827" s="85"/>
      <c r="I827" s="6"/>
      <c r="J827" s="6"/>
      <c r="K827" s="6"/>
      <c r="L827" s="6"/>
    </row>
    <row r="828" spans="1:12" s="6" customFormat="1" ht="12" customHeight="1">
      <c r="A828" s="52">
        <f>A825+1</f>
        <v>349</v>
      </c>
      <c r="B828" s="81" t="s">
        <v>1813</v>
      </c>
      <c r="C828" s="90"/>
      <c r="D828" s="93" t="s">
        <v>1814</v>
      </c>
      <c r="E828" s="89" t="s">
        <v>79</v>
      </c>
      <c r="F828" s="192">
        <v>9</v>
      </c>
      <c r="G828" s="191"/>
      <c r="H828" s="85">
        <f>F828*G828</f>
        <v>0</v>
      </c>
      <c r="I828" s="1"/>
      <c r="J828" s="1"/>
      <c r="K828" s="1"/>
      <c r="L828" s="1"/>
    </row>
    <row r="829" spans="1:12" s="1" customFormat="1" ht="12" customHeight="1">
      <c r="A829" s="52">
        <f>A828+1</f>
        <v>350</v>
      </c>
      <c r="B829" s="81" t="s">
        <v>1815</v>
      </c>
      <c r="C829" s="91"/>
      <c r="D829" s="93" t="s">
        <v>1816</v>
      </c>
      <c r="E829" s="89" t="s">
        <v>79</v>
      </c>
      <c r="F829" s="192">
        <v>4</v>
      </c>
      <c r="G829" s="191"/>
      <c r="H829" s="85">
        <f>F829*G829</f>
        <v>0</v>
      </c>
      <c r="I829" s="6"/>
      <c r="J829" s="6"/>
      <c r="K829" s="6"/>
      <c r="L829" s="6"/>
    </row>
    <row r="830" spans="1:12" s="6" customFormat="1" ht="12" customHeight="1">
      <c r="A830" s="52">
        <f>A829+1</f>
        <v>351</v>
      </c>
      <c r="B830" s="81" t="s">
        <v>1817</v>
      </c>
      <c r="C830" s="90"/>
      <c r="D830" s="93" t="s">
        <v>1818</v>
      </c>
      <c r="E830" s="89" t="s">
        <v>79</v>
      </c>
      <c r="F830" s="192">
        <v>6</v>
      </c>
      <c r="G830" s="191"/>
      <c r="H830" s="85">
        <f>F830*G830</f>
        <v>0</v>
      </c>
      <c r="I830" s="1"/>
      <c r="J830" s="1"/>
      <c r="K830" s="1"/>
      <c r="L830" s="1"/>
    </row>
    <row r="831" spans="1:12" s="1" customFormat="1" ht="12" customHeight="1">
      <c r="A831" s="52">
        <f>A830+1</f>
        <v>352</v>
      </c>
      <c r="B831" s="81" t="s">
        <v>1819</v>
      </c>
      <c r="C831" s="91"/>
      <c r="D831" s="93" t="s">
        <v>1820</v>
      </c>
      <c r="E831" s="89" t="s">
        <v>79</v>
      </c>
      <c r="F831" s="192">
        <v>10</v>
      </c>
      <c r="G831" s="191"/>
      <c r="H831" s="85">
        <f>F831*G831</f>
        <v>0</v>
      </c>
      <c r="I831" s="6"/>
      <c r="J831" s="6"/>
      <c r="K831" s="6"/>
      <c r="L831" s="6"/>
    </row>
    <row r="832" spans="1:12" s="6" customFormat="1" ht="12" customHeight="1">
      <c r="A832" s="52">
        <f>A831+1</f>
        <v>353</v>
      </c>
      <c r="B832" s="81" t="s">
        <v>1821</v>
      </c>
      <c r="C832" s="90"/>
      <c r="D832" s="93" t="s">
        <v>1822</v>
      </c>
      <c r="E832" s="89" t="s">
        <v>79</v>
      </c>
      <c r="F832" s="192">
        <v>7</v>
      </c>
      <c r="G832" s="191"/>
      <c r="H832" s="85">
        <f>F832*G832</f>
        <v>0</v>
      </c>
      <c r="I832" s="1"/>
      <c r="J832" s="1"/>
      <c r="K832" s="1"/>
      <c r="L832" s="1"/>
    </row>
    <row r="833" spans="1:12" s="6" customFormat="1" ht="12" customHeight="1">
      <c r="A833" s="52"/>
      <c r="B833" s="81" t="s">
        <v>1823</v>
      </c>
      <c r="C833" s="90"/>
      <c r="D833" s="93" t="s">
        <v>1824</v>
      </c>
      <c r="E833" s="87"/>
      <c r="F833" s="87"/>
      <c r="G833" s="84"/>
      <c r="H833" s="85"/>
    </row>
    <row r="834" spans="1:12" s="1" customFormat="1" ht="12" customHeight="1">
      <c r="A834" s="52">
        <f>A832+1</f>
        <v>354</v>
      </c>
      <c r="B834" s="81" t="s">
        <v>1825</v>
      </c>
      <c r="C834" s="91"/>
      <c r="D834" s="93" t="s">
        <v>1826</v>
      </c>
      <c r="E834" s="89" t="s">
        <v>79</v>
      </c>
      <c r="F834" s="192">
        <v>10</v>
      </c>
      <c r="G834" s="191"/>
      <c r="H834" s="85">
        <f>F834*G834</f>
        <v>0</v>
      </c>
      <c r="I834" s="6"/>
      <c r="J834" s="6"/>
      <c r="K834" s="6"/>
      <c r="L834" s="6"/>
    </row>
    <row r="835" spans="1:12" s="6" customFormat="1" ht="12" customHeight="1">
      <c r="A835" s="52">
        <f>A834+1</f>
        <v>355</v>
      </c>
      <c r="B835" s="81" t="s">
        <v>1827</v>
      </c>
      <c r="C835" s="90"/>
      <c r="D835" s="93" t="s">
        <v>1828</v>
      </c>
      <c r="E835" s="89" t="s">
        <v>79</v>
      </c>
      <c r="F835" s="192">
        <v>10</v>
      </c>
      <c r="G835" s="191"/>
      <c r="H835" s="85">
        <f>F835*G835</f>
        <v>0</v>
      </c>
      <c r="I835" s="1"/>
      <c r="J835" s="1"/>
      <c r="K835" s="1"/>
      <c r="L835" s="1"/>
    </row>
    <row r="836" spans="1:12" s="1" customFormat="1" ht="12" customHeight="1">
      <c r="A836" s="52">
        <f>A835+1</f>
        <v>356</v>
      </c>
      <c r="B836" s="81" t="s">
        <v>1829</v>
      </c>
      <c r="C836" s="91"/>
      <c r="D836" s="93" t="s">
        <v>1830</v>
      </c>
      <c r="E836" s="89" t="s">
        <v>79</v>
      </c>
      <c r="F836" s="192">
        <v>2</v>
      </c>
      <c r="G836" s="191"/>
      <c r="H836" s="85">
        <f>F836*G836</f>
        <v>0</v>
      </c>
      <c r="I836" s="6"/>
      <c r="J836" s="6"/>
      <c r="K836" s="6"/>
      <c r="L836" s="6"/>
    </row>
    <row r="837" spans="1:12" s="6" customFormat="1" ht="12" customHeight="1">
      <c r="A837" s="52">
        <f>A836+1</f>
        <v>357</v>
      </c>
      <c r="B837" s="81" t="s">
        <v>1831</v>
      </c>
      <c r="C837" s="90"/>
      <c r="D837" s="93" t="s">
        <v>1814</v>
      </c>
      <c r="E837" s="89" t="s">
        <v>79</v>
      </c>
      <c r="F837" s="192">
        <v>10</v>
      </c>
      <c r="G837" s="191"/>
      <c r="H837" s="85">
        <f>F837*G837</f>
        <v>0</v>
      </c>
      <c r="I837" s="1"/>
      <c r="J837" s="1"/>
      <c r="K837" s="1"/>
      <c r="L837" s="1"/>
    </row>
    <row r="838" spans="1:12" s="1" customFormat="1" ht="12" customHeight="1">
      <c r="A838" s="52">
        <f>A837+1</f>
        <v>358</v>
      </c>
      <c r="B838" s="81" t="s">
        <v>1832</v>
      </c>
      <c r="C838" s="91"/>
      <c r="D838" s="93" t="s">
        <v>1816</v>
      </c>
      <c r="E838" s="89" t="s">
        <v>79</v>
      </c>
      <c r="F838" s="192">
        <v>3</v>
      </c>
      <c r="G838" s="191"/>
      <c r="H838" s="85">
        <f>F838*G838</f>
        <v>0</v>
      </c>
      <c r="I838" s="6"/>
      <c r="J838" s="6"/>
      <c r="K838" s="6"/>
      <c r="L838" s="6"/>
    </row>
    <row r="839" spans="1:12" s="6" customFormat="1" ht="12" customHeight="1">
      <c r="A839" s="52">
        <f>A838+1</f>
        <v>359</v>
      </c>
      <c r="B839" s="81" t="s">
        <v>1833</v>
      </c>
      <c r="C839" s="90"/>
      <c r="D839" s="93" t="s">
        <v>1818</v>
      </c>
      <c r="E839" s="89" t="s">
        <v>79</v>
      </c>
      <c r="F839" s="192">
        <v>2</v>
      </c>
      <c r="G839" s="191"/>
      <c r="H839" s="85">
        <f>F839*G839</f>
        <v>0</v>
      </c>
      <c r="I839" s="1"/>
      <c r="J839" s="1"/>
      <c r="K839" s="1"/>
      <c r="L839" s="1"/>
    </row>
    <row r="840" spans="1:12" s="1" customFormat="1" ht="12" customHeight="1">
      <c r="A840" s="92"/>
      <c r="B840" s="81" t="s">
        <v>1834</v>
      </c>
      <c r="C840" s="91"/>
      <c r="D840" s="93" t="s">
        <v>1835</v>
      </c>
      <c r="E840" s="87"/>
      <c r="F840" s="87"/>
      <c r="G840" s="84"/>
      <c r="H840" s="85"/>
      <c r="I840" s="6"/>
      <c r="J840" s="6"/>
      <c r="K840" s="6"/>
      <c r="L840" s="6"/>
    </row>
    <row r="841" spans="1:12" s="6" customFormat="1" ht="12" customHeight="1">
      <c r="A841" s="52">
        <f>A839+1</f>
        <v>360</v>
      </c>
      <c r="B841" s="81" t="s">
        <v>1836</v>
      </c>
      <c r="C841" s="90"/>
      <c r="D841" s="93" t="s">
        <v>1837</v>
      </c>
      <c r="E841" s="89" t="s">
        <v>79</v>
      </c>
      <c r="F841" s="192">
        <v>38</v>
      </c>
      <c r="G841" s="191"/>
      <c r="H841" s="85">
        <f>F841*G841</f>
        <v>0</v>
      </c>
      <c r="I841" s="1"/>
      <c r="J841" s="1"/>
      <c r="K841" s="1"/>
      <c r="L841" s="1"/>
    </row>
    <row r="842" spans="1:12" s="6" customFormat="1" ht="12" customHeight="1">
      <c r="A842" s="52">
        <f>A841+1</f>
        <v>361</v>
      </c>
      <c r="B842" s="81" t="s">
        <v>1838</v>
      </c>
      <c r="C842" s="90"/>
      <c r="D842" s="93" t="s">
        <v>1839</v>
      </c>
      <c r="E842" s="89" t="s">
        <v>79</v>
      </c>
      <c r="F842" s="192">
        <v>4</v>
      </c>
      <c r="G842" s="191"/>
      <c r="H842" s="85">
        <f>F842*G842</f>
        <v>0</v>
      </c>
    </row>
    <row r="843" spans="1:12" s="6" customFormat="1" ht="12" customHeight="1">
      <c r="A843" s="52"/>
      <c r="B843" s="81" t="s">
        <v>1840</v>
      </c>
      <c r="C843" s="90"/>
      <c r="D843" s="78" t="s">
        <v>1841</v>
      </c>
      <c r="E843" s="82"/>
      <c r="F843" s="82"/>
      <c r="G843" s="84"/>
      <c r="H843" s="85"/>
    </row>
    <row r="844" spans="1:12" s="6" customFormat="1" ht="12" customHeight="1">
      <c r="A844" s="52"/>
      <c r="B844" s="81" t="s">
        <v>1842</v>
      </c>
      <c r="C844" s="90"/>
      <c r="D844" s="93" t="s">
        <v>1843</v>
      </c>
      <c r="E844" s="87"/>
      <c r="F844" s="87"/>
      <c r="G844" s="84"/>
      <c r="H844" s="85"/>
    </row>
    <row r="845" spans="1:12" s="6" customFormat="1" ht="12" customHeight="1">
      <c r="A845" s="52">
        <f>A842+1</f>
        <v>362</v>
      </c>
      <c r="B845" s="81" t="s">
        <v>1844</v>
      </c>
      <c r="C845" s="90"/>
      <c r="D845" s="93" t="s">
        <v>1826</v>
      </c>
      <c r="E845" s="89" t="s">
        <v>79</v>
      </c>
      <c r="F845" s="192">
        <v>3</v>
      </c>
      <c r="G845" s="191"/>
      <c r="H845" s="85">
        <f>F845*G845</f>
        <v>0</v>
      </c>
    </row>
    <row r="846" spans="1:12" s="6" customFormat="1" ht="12" customHeight="1">
      <c r="A846" s="52">
        <f>A845+1</f>
        <v>363</v>
      </c>
      <c r="B846" s="81" t="s">
        <v>1845</v>
      </c>
      <c r="C846" s="90"/>
      <c r="D846" s="93" t="s">
        <v>1828</v>
      </c>
      <c r="E846" s="89" t="s">
        <v>79</v>
      </c>
      <c r="F846" s="192">
        <v>2</v>
      </c>
      <c r="G846" s="191"/>
      <c r="H846" s="85">
        <f>F846*G846</f>
        <v>0</v>
      </c>
    </row>
    <row r="847" spans="1:12" s="6" customFormat="1" ht="12" customHeight="1">
      <c r="A847" s="52">
        <f>A846+1</f>
        <v>364</v>
      </c>
      <c r="B847" s="81" t="s">
        <v>1846</v>
      </c>
      <c r="C847" s="90"/>
      <c r="D847" s="93" t="s">
        <v>1830</v>
      </c>
      <c r="E847" s="89" t="s">
        <v>79</v>
      </c>
      <c r="F847" s="192">
        <v>2</v>
      </c>
      <c r="G847" s="191"/>
      <c r="H847" s="85">
        <f>F847*G847</f>
        <v>0</v>
      </c>
    </row>
    <row r="848" spans="1:12" s="1" customFormat="1" ht="12" customHeight="1">
      <c r="A848" s="52">
        <f>A847+1</f>
        <v>365</v>
      </c>
      <c r="B848" s="81" t="s">
        <v>1847</v>
      </c>
      <c r="C848" s="91"/>
      <c r="D848" s="93" t="s">
        <v>1814</v>
      </c>
      <c r="E848" s="89" t="s">
        <v>79</v>
      </c>
      <c r="F848" s="192">
        <v>4</v>
      </c>
      <c r="G848" s="191"/>
      <c r="H848" s="85">
        <f>F848*G848</f>
        <v>0</v>
      </c>
      <c r="I848" s="6"/>
      <c r="J848" s="6"/>
      <c r="K848" s="6"/>
      <c r="L848" s="6"/>
    </row>
    <row r="849" spans="1:12" s="6" customFormat="1" ht="12" customHeight="1">
      <c r="A849" s="52">
        <f>A848+1</f>
        <v>366</v>
      </c>
      <c r="B849" s="81" t="s">
        <v>1848</v>
      </c>
      <c r="C849" s="90"/>
      <c r="D849" s="93" t="s">
        <v>1816</v>
      </c>
      <c r="E849" s="89" t="s">
        <v>79</v>
      </c>
      <c r="F849" s="192">
        <v>2</v>
      </c>
      <c r="G849" s="191"/>
      <c r="H849" s="85">
        <f>F849*G849</f>
        <v>0</v>
      </c>
      <c r="I849" s="1"/>
      <c r="J849" s="1"/>
      <c r="K849" s="1"/>
      <c r="L849" s="1"/>
    </row>
    <row r="850" spans="1:12" s="1" customFormat="1" ht="12" customHeight="1">
      <c r="A850" s="52">
        <f>A849+1</f>
        <v>367</v>
      </c>
      <c r="B850" s="81" t="s">
        <v>1849</v>
      </c>
      <c r="C850" s="91"/>
      <c r="D850" s="93" t="s">
        <v>1818</v>
      </c>
      <c r="E850" s="89" t="s">
        <v>79</v>
      </c>
      <c r="F850" s="192">
        <v>1</v>
      </c>
      <c r="G850" s="191"/>
      <c r="H850" s="85">
        <f>F850*G850</f>
        <v>0</v>
      </c>
      <c r="I850" s="6"/>
      <c r="J850" s="6"/>
      <c r="K850" s="6"/>
      <c r="L850" s="6"/>
    </row>
    <row r="851" spans="1:12" s="6" customFormat="1" ht="12" customHeight="1">
      <c r="A851" s="52"/>
      <c r="B851" s="81" t="s">
        <v>1850</v>
      </c>
      <c r="C851" s="90"/>
      <c r="D851" s="93" t="s">
        <v>1851</v>
      </c>
      <c r="E851" s="87"/>
      <c r="F851" s="87"/>
      <c r="G851" s="84"/>
      <c r="H851" s="85"/>
      <c r="I851" s="1"/>
      <c r="J851" s="1"/>
      <c r="K851" s="1"/>
      <c r="L851" s="1"/>
    </row>
    <row r="852" spans="1:12" s="6" customFormat="1" ht="12" customHeight="1">
      <c r="A852" s="52">
        <f>A850+1</f>
        <v>368</v>
      </c>
      <c r="B852" s="81" t="s">
        <v>1852</v>
      </c>
      <c r="C852" s="90"/>
      <c r="D852" s="93" t="s">
        <v>1814</v>
      </c>
      <c r="E852" s="89" t="s">
        <v>79</v>
      </c>
      <c r="F852" s="192">
        <v>2</v>
      </c>
      <c r="G852" s="191"/>
      <c r="H852" s="85">
        <f>F852*G852</f>
        <v>0</v>
      </c>
    </row>
    <row r="853" spans="1:12" s="6" customFormat="1" ht="12" customHeight="1">
      <c r="A853" s="52">
        <f>A852+1</f>
        <v>369</v>
      </c>
      <c r="B853" s="81" t="s">
        <v>1853</v>
      </c>
      <c r="C853" s="90"/>
      <c r="D853" s="93" t="s">
        <v>1816</v>
      </c>
      <c r="E853" s="89" t="s">
        <v>79</v>
      </c>
      <c r="F853" s="192">
        <v>2</v>
      </c>
      <c r="G853" s="191"/>
      <c r="H853" s="85">
        <f>F853*G853</f>
        <v>0</v>
      </c>
    </row>
    <row r="854" spans="1:12" s="1" customFormat="1" ht="12" customHeight="1">
      <c r="A854" s="52">
        <f>A853+1</f>
        <v>370</v>
      </c>
      <c r="B854" s="81" t="s">
        <v>1854</v>
      </c>
      <c r="C854" s="91"/>
      <c r="D854" s="93" t="s">
        <v>1818</v>
      </c>
      <c r="E854" s="89" t="s">
        <v>79</v>
      </c>
      <c r="F854" s="192">
        <v>3</v>
      </c>
      <c r="G854" s="191"/>
      <c r="H854" s="85">
        <f>F854*G854</f>
        <v>0</v>
      </c>
      <c r="I854" s="6"/>
      <c r="J854" s="6"/>
      <c r="K854" s="6"/>
      <c r="L854" s="6"/>
    </row>
    <row r="855" spans="1:12" s="6" customFormat="1" ht="12" customHeight="1">
      <c r="A855" s="52">
        <f>A854+1</f>
        <v>371</v>
      </c>
      <c r="B855" s="81" t="s">
        <v>1855</v>
      </c>
      <c r="C855" s="90"/>
      <c r="D855" s="93" t="s">
        <v>1820</v>
      </c>
      <c r="E855" s="89" t="s">
        <v>79</v>
      </c>
      <c r="F855" s="192">
        <v>2</v>
      </c>
      <c r="G855" s="191"/>
      <c r="H855" s="85">
        <f>F855*G855</f>
        <v>0</v>
      </c>
      <c r="I855" s="1"/>
      <c r="J855" s="1"/>
      <c r="K855" s="1"/>
      <c r="L855" s="1"/>
    </row>
    <row r="856" spans="1:12" s="6" customFormat="1" ht="12" customHeight="1">
      <c r="A856" s="52">
        <f>A855+1</f>
        <v>372</v>
      </c>
      <c r="B856" s="81" t="s">
        <v>1856</v>
      </c>
      <c r="C856" s="90"/>
      <c r="D856" s="93" t="s">
        <v>1822</v>
      </c>
      <c r="E856" s="89" t="s">
        <v>79</v>
      </c>
      <c r="F856" s="192">
        <v>2</v>
      </c>
      <c r="G856" s="191"/>
      <c r="H856" s="85">
        <f>F856*G856</f>
        <v>0</v>
      </c>
    </row>
    <row r="857" spans="1:12" s="1" customFormat="1" ht="12" customHeight="1">
      <c r="A857" s="92"/>
      <c r="B857" s="81" t="s">
        <v>1857</v>
      </c>
      <c r="C857" s="91"/>
      <c r="D857" s="78" t="s">
        <v>1858</v>
      </c>
      <c r="E857" s="82"/>
      <c r="F857" s="82"/>
      <c r="G857" s="84"/>
      <c r="H857" s="85"/>
      <c r="I857" s="6"/>
      <c r="J857" s="6"/>
      <c r="K857" s="6"/>
      <c r="L857" s="6"/>
    </row>
    <row r="858" spans="1:12" s="6" customFormat="1" ht="12" customHeight="1">
      <c r="A858" s="52"/>
      <c r="B858" s="81" t="s">
        <v>1859</v>
      </c>
      <c r="C858" s="90"/>
      <c r="D858" s="93" t="s">
        <v>1860</v>
      </c>
      <c r="E858" s="87"/>
      <c r="F858" s="87"/>
      <c r="G858" s="84"/>
      <c r="H858" s="85"/>
      <c r="I858" s="1"/>
      <c r="J858" s="1"/>
      <c r="K858" s="1"/>
      <c r="L858" s="1"/>
    </row>
    <row r="859" spans="1:12" s="6" customFormat="1" ht="12" customHeight="1">
      <c r="A859" s="52">
        <f>A856+1</f>
        <v>373</v>
      </c>
      <c r="B859" s="81" t="s">
        <v>1861</v>
      </c>
      <c r="C859" s="90"/>
      <c r="D859" s="93" t="s">
        <v>1814</v>
      </c>
      <c r="E859" s="89" t="s">
        <v>79</v>
      </c>
      <c r="F859" s="192">
        <v>5</v>
      </c>
      <c r="G859" s="191"/>
      <c r="H859" s="85">
        <f>F859*G859</f>
        <v>0</v>
      </c>
    </row>
    <row r="860" spans="1:12" s="1" customFormat="1" ht="12" customHeight="1">
      <c r="A860" s="52">
        <f>A859+1</f>
        <v>374</v>
      </c>
      <c r="B860" s="81" t="s">
        <v>1862</v>
      </c>
      <c r="C860" s="91"/>
      <c r="D860" s="93" t="s">
        <v>1816</v>
      </c>
      <c r="E860" s="89" t="s">
        <v>79</v>
      </c>
      <c r="F860" s="192">
        <v>1</v>
      </c>
      <c r="G860" s="191"/>
      <c r="H860" s="85">
        <f>F860*G860</f>
        <v>0</v>
      </c>
      <c r="I860" s="6"/>
      <c r="J860" s="6"/>
      <c r="K860" s="6"/>
      <c r="L860" s="6"/>
    </row>
    <row r="861" spans="1:12" s="6" customFormat="1" ht="12" customHeight="1">
      <c r="A861" s="52">
        <f>A860+1</f>
        <v>375</v>
      </c>
      <c r="B861" s="81" t="s">
        <v>1863</v>
      </c>
      <c r="C861" s="90"/>
      <c r="D861" s="93" t="s">
        <v>1818</v>
      </c>
      <c r="E861" s="89" t="s">
        <v>79</v>
      </c>
      <c r="F861" s="192">
        <v>3</v>
      </c>
      <c r="G861" s="191"/>
      <c r="H861" s="85">
        <f>F861*G861</f>
        <v>0</v>
      </c>
      <c r="I861" s="1"/>
      <c r="J861" s="1"/>
      <c r="K861" s="1"/>
      <c r="L861" s="1"/>
    </row>
    <row r="862" spans="1:12" s="6" customFormat="1" ht="12" customHeight="1">
      <c r="A862" s="52"/>
      <c r="B862" s="81" t="s">
        <v>1864</v>
      </c>
      <c r="C862" s="90"/>
      <c r="D862" s="93" t="s">
        <v>1865</v>
      </c>
      <c r="E862" s="87"/>
      <c r="F862" s="87"/>
      <c r="G862" s="84"/>
      <c r="H862" s="85"/>
    </row>
    <row r="863" spans="1:12" s="1" customFormat="1" ht="12" customHeight="1">
      <c r="A863" s="52">
        <f>A861+1</f>
        <v>376</v>
      </c>
      <c r="B863" s="81" t="s">
        <v>1866</v>
      </c>
      <c r="C863" s="91"/>
      <c r="D863" s="93" t="s">
        <v>1822</v>
      </c>
      <c r="E863" s="89" t="s">
        <v>79</v>
      </c>
      <c r="F863" s="192">
        <v>2</v>
      </c>
      <c r="G863" s="191"/>
      <c r="H863" s="85">
        <f>F863*G863</f>
        <v>0</v>
      </c>
      <c r="I863" s="6"/>
      <c r="J863" s="6"/>
      <c r="K863" s="6"/>
      <c r="L863" s="6"/>
    </row>
    <row r="864" spans="1:12" s="6" customFormat="1" ht="12" customHeight="1">
      <c r="A864" s="52"/>
      <c r="B864" s="94" t="s">
        <v>1867</v>
      </c>
      <c r="C864" s="90"/>
      <c r="D864" s="95" t="s">
        <v>1868</v>
      </c>
      <c r="E864" s="82"/>
      <c r="F864" s="82"/>
      <c r="G864" s="82"/>
      <c r="H864" s="83"/>
      <c r="I864" s="1"/>
      <c r="J864" s="1"/>
      <c r="K864" s="1"/>
      <c r="L864" s="1"/>
    </row>
    <row r="865" spans="1:12" s="1" customFormat="1" ht="12" customHeight="1">
      <c r="A865" s="92"/>
      <c r="B865" s="94" t="s">
        <v>1869</v>
      </c>
      <c r="C865" s="91"/>
      <c r="D865" s="96" t="s">
        <v>1870</v>
      </c>
      <c r="E865" s="87"/>
      <c r="F865" s="87"/>
      <c r="G865" s="87"/>
      <c r="H865" s="85"/>
      <c r="I865" s="6"/>
      <c r="J865" s="6"/>
      <c r="K865" s="6"/>
      <c r="L865" s="6"/>
    </row>
    <row r="866" spans="1:12" s="6" customFormat="1" ht="12" customHeight="1">
      <c r="A866" s="52">
        <f>A863+1</f>
        <v>377</v>
      </c>
      <c r="B866" s="94" t="s">
        <v>1871</v>
      </c>
      <c r="C866" s="90"/>
      <c r="D866" s="97" t="s">
        <v>1872</v>
      </c>
      <c r="E866" s="89" t="s">
        <v>79</v>
      </c>
      <c r="F866" s="192">
        <v>2</v>
      </c>
      <c r="G866" s="191"/>
      <c r="H866" s="85">
        <f>F866*G866</f>
        <v>0</v>
      </c>
      <c r="I866" s="1"/>
      <c r="J866" s="1"/>
      <c r="K866" s="1"/>
      <c r="L866" s="1"/>
    </row>
    <row r="867" spans="1:12" s="1" customFormat="1" ht="12" customHeight="1">
      <c r="A867" s="52">
        <f>A866+1</f>
        <v>378</v>
      </c>
      <c r="B867" s="94" t="s">
        <v>1873</v>
      </c>
      <c r="C867" s="91"/>
      <c r="D867" s="97" t="s">
        <v>1874</v>
      </c>
      <c r="E867" s="89" t="s">
        <v>79</v>
      </c>
      <c r="F867" s="192">
        <v>1</v>
      </c>
      <c r="G867" s="191"/>
      <c r="H867" s="85">
        <f>F867*G867</f>
        <v>0</v>
      </c>
      <c r="I867" s="6"/>
      <c r="J867" s="6"/>
      <c r="K867" s="6"/>
      <c r="L867" s="6"/>
    </row>
    <row r="868" spans="1:12" s="6" customFormat="1" ht="12" customHeight="1">
      <c r="A868" s="52"/>
      <c r="B868" s="81" t="s">
        <v>1875</v>
      </c>
      <c r="C868" s="90"/>
      <c r="D868" s="78" t="s">
        <v>1876</v>
      </c>
      <c r="E868" s="82"/>
      <c r="F868" s="82"/>
      <c r="G868" s="84"/>
      <c r="H868" s="85"/>
      <c r="I868" s="1"/>
      <c r="J868" s="1"/>
      <c r="K868" s="1"/>
      <c r="L868" s="1"/>
    </row>
    <row r="869" spans="1:12" s="1" customFormat="1" ht="12" customHeight="1">
      <c r="A869" s="92"/>
      <c r="B869" s="81" t="s">
        <v>1877</v>
      </c>
      <c r="C869" s="91"/>
      <c r="D869" s="93" t="s">
        <v>1878</v>
      </c>
      <c r="E869" s="87"/>
      <c r="F869" s="87"/>
      <c r="G869" s="84"/>
      <c r="H869" s="85"/>
      <c r="I869" s="6"/>
      <c r="J869" s="6"/>
      <c r="K869" s="6"/>
      <c r="L869" s="6"/>
    </row>
    <row r="870" spans="1:12" s="6" customFormat="1" ht="12" customHeight="1">
      <c r="A870" s="52">
        <f>A867+1</f>
        <v>379</v>
      </c>
      <c r="B870" s="81" t="s">
        <v>1879</v>
      </c>
      <c r="C870" s="90"/>
      <c r="D870" s="86" t="s">
        <v>1880</v>
      </c>
      <c r="E870" s="89" t="s">
        <v>79</v>
      </c>
      <c r="F870" s="192">
        <v>1</v>
      </c>
      <c r="G870" s="191"/>
      <c r="H870" s="85">
        <f>F870*G870</f>
        <v>0</v>
      </c>
      <c r="I870" s="1"/>
      <c r="J870" s="1"/>
      <c r="K870" s="1"/>
      <c r="L870" s="1"/>
    </row>
    <row r="871" spans="1:12" s="6" customFormat="1" ht="12" customHeight="1">
      <c r="A871" s="52"/>
      <c r="B871" s="81" t="s">
        <v>1881</v>
      </c>
      <c r="C871" s="90"/>
      <c r="D871" s="93" t="s">
        <v>1882</v>
      </c>
      <c r="E871" s="87"/>
      <c r="F871" s="87"/>
      <c r="G871" s="84"/>
      <c r="H871" s="85"/>
    </row>
    <row r="872" spans="1:12" s="1" customFormat="1" ht="12" customHeight="1">
      <c r="A872" s="52">
        <f>A870+1</f>
        <v>380</v>
      </c>
      <c r="B872" s="81" t="s">
        <v>1883</v>
      </c>
      <c r="C872" s="91"/>
      <c r="D872" s="93" t="s">
        <v>1884</v>
      </c>
      <c r="E872" s="89" t="s">
        <v>79</v>
      </c>
      <c r="F872" s="192">
        <v>3</v>
      </c>
      <c r="G872" s="191"/>
      <c r="H872" s="85">
        <f>F872*G872</f>
        <v>0</v>
      </c>
      <c r="I872" s="6"/>
      <c r="J872" s="6"/>
      <c r="K872" s="6"/>
      <c r="L872" s="6"/>
    </row>
    <row r="873" spans="1:12" s="1" customFormat="1" ht="12" customHeight="1">
      <c r="A873" s="92"/>
      <c r="B873" s="81" t="s">
        <v>1885</v>
      </c>
      <c r="C873" s="91"/>
      <c r="D873" s="86" t="s">
        <v>1886</v>
      </c>
      <c r="E873" s="87"/>
      <c r="F873" s="87"/>
      <c r="G873" s="84"/>
      <c r="H873" s="85"/>
    </row>
    <row r="874" spans="1:12" s="6" customFormat="1" ht="12" customHeight="1">
      <c r="A874" s="52">
        <f>A872+1</f>
        <v>381</v>
      </c>
      <c r="B874" s="81" t="s">
        <v>1887</v>
      </c>
      <c r="C874" s="90"/>
      <c r="D874" s="86" t="s">
        <v>1888</v>
      </c>
      <c r="E874" s="89" t="s">
        <v>79</v>
      </c>
      <c r="F874" s="192">
        <v>1</v>
      </c>
      <c r="G874" s="191"/>
      <c r="H874" s="85">
        <f>F874*G874</f>
        <v>0</v>
      </c>
      <c r="I874" s="1"/>
      <c r="J874" s="1"/>
      <c r="K874" s="1"/>
      <c r="L874" s="1"/>
    </row>
    <row r="875" spans="1:12" s="1" customFormat="1" ht="12" customHeight="1">
      <c r="A875" s="52">
        <f>A874+1</f>
        <v>382</v>
      </c>
      <c r="B875" s="81" t="s">
        <v>1889</v>
      </c>
      <c r="C875" s="91"/>
      <c r="D875" s="86" t="s">
        <v>1890</v>
      </c>
      <c r="E875" s="89" t="s">
        <v>79</v>
      </c>
      <c r="F875" s="192">
        <v>4</v>
      </c>
      <c r="G875" s="191"/>
      <c r="H875" s="85">
        <f>F875*G875</f>
        <v>0</v>
      </c>
      <c r="I875" s="6"/>
      <c r="J875" s="6"/>
      <c r="K875" s="6"/>
      <c r="L875" s="6"/>
    </row>
    <row r="876" spans="1:12" s="6" customFormat="1" ht="12" customHeight="1">
      <c r="A876" s="52"/>
      <c r="B876" s="81" t="s">
        <v>1891</v>
      </c>
      <c r="C876" s="90"/>
      <c r="D876" s="86" t="s">
        <v>1892</v>
      </c>
      <c r="E876" s="87"/>
      <c r="F876" s="87"/>
      <c r="G876" s="84"/>
      <c r="H876" s="85"/>
      <c r="I876" s="1"/>
      <c r="J876" s="1"/>
      <c r="K876" s="1"/>
      <c r="L876" s="1"/>
    </row>
    <row r="877" spans="1:12" s="6" customFormat="1" ht="12" customHeight="1">
      <c r="A877" s="52"/>
      <c r="B877" s="81"/>
      <c r="C877" s="90"/>
      <c r="D877" s="86" t="s">
        <v>1893</v>
      </c>
      <c r="E877" s="87"/>
      <c r="F877" s="87"/>
      <c r="G877" s="84"/>
      <c r="H877" s="85"/>
    </row>
    <row r="878" spans="1:12" s="1" customFormat="1" ht="12" customHeight="1">
      <c r="A878" s="52">
        <f>A875+1</f>
        <v>383</v>
      </c>
      <c r="B878" s="81" t="s">
        <v>1894</v>
      </c>
      <c r="C878" s="91"/>
      <c r="D878" s="86" t="s">
        <v>1895</v>
      </c>
      <c r="E878" s="89" t="s">
        <v>79</v>
      </c>
      <c r="F878" s="192">
        <v>1</v>
      </c>
      <c r="G878" s="191"/>
      <c r="H878" s="85">
        <f>F878*G878</f>
        <v>0</v>
      </c>
      <c r="I878" s="6"/>
      <c r="J878" s="6"/>
      <c r="K878" s="6"/>
      <c r="L878" s="6"/>
    </row>
    <row r="879" spans="1:12" s="6" customFormat="1" ht="12" customHeight="1">
      <c r="A879" s="52">
        <f>A878+1</f>
        <v>384</v>
      </c>
      <c r="B879" s="81" t="s">
        <v>1896</v>
      </c>
      <c r="C879" s="90"/>
      <c r="D879" s="86" t="s">
        <v>1897</v>
      </c>
      <c r="E879" s="89" t="s">
        <v>79</v>
      </c>
      <c r="F879" s="192">
        <v>6</v>
      </c>
      <c r="G879" s="191"/>
      <c r="H879" s="85">
        <f>F879*G879</f>
        <v>0</v>
      </c>
      <c r="I879" s="1"/>
      <c r="J879" s="1"/>
      <c r="K879" s="1"/>
      <c r="L879" s="1"/>
    </row>
    <row r="880" spans="1:12" s="6" customFormat="1" ht="12" customHeight="1">
      <c r="A880" s="52">
        <f>A879+1</f>
        <v>385</v>
      </c>
      <c r="B880" s="81" t="s">
        <v>1898</v>
      </c>
      <c r="C880" s="90"/>
      <c r="D880" s="86" t="s">
        <v>1899</v>
      </c>
      <c r="E880" s="89" t="s">
        <v>79</v>
      </c>
      <c r="F880" s="192">
        <v>1</v>
      </c>
      <c r="G880" s="191"/>
      <c r="H880" s="85">
        <f>F880*G880</f>
        <v>0</v>
      </c>
    </row>
    <row r="881" spans="1:12" s="1" customFormat="1" ht="12" customHeight="1">
      <c r="A881" s="92"/>
      <c r="B881" s="81" t="s">
        <v>1900</v>
      </c>
      <c r="C881" s="91"/>
      <c r="D881" s="78" t="s">
        <v>1901</v>
      </c>
      <c r="E881" s="82"/>
      <c r="F881" s="82"/>
      <c r="G881" s="84"/>
      <c r="H881" s="85"/>
      <c r="I881" s="6"/>
      <c r="J881" s="6"/>
      <c r="K881" s="6"/>
      <c r="L881" s="6"/>
    </row>
    <row r="882" spans="1:12" s="1" customFormat="1" ht="12" customHeight="1">
      <c r="A882" s="92"/>
      <c r="B882" s="81" t="s">
        <v>1902</v>
      </c>
      <c r="C882" s="91"/>
      <c r="D882" s="93" t="s">
        <v>1903</v>
      </c>
      <c r="E882" s="87"/>
      <c r="F882" s="87"/>
      <c r="G882" s="84"/>
      <c r="H882" s="85"/>
    </row>
    <row r="883" spans="1:12" s="6" customFormat="1" ht="12" customHeight="1">
      <c r="A883" s="52">
        <f>A880+1</f>
        <v>386</v>
      </c>
      <c r="B883" s="81" t="s">
        <v>1904</v>
      </c>
      <c r="C883" s="90"/>
      <c r="D883" s="93" t="s">
        <v>1826</v>
      </c>
      <c r="E883" s="89" t="s">
        <v>79</v>
      </c>
      <c r="F883" s="192">
        <v>24</v>
      </c>
      <c r="G883" s="191"/>
      <c r="H883" s="85">
        <f>F883*G883</f>
        <v>0</v>
      </c>
      <c r="I883" s="1"/>
      <c r="J883" s="1"/>
      <c r="K883" s="1"/>
      <c r="L883" s="1"/>
    </row>
    <row r="884" spans="1:12" s="1" customFormat="1" ht="12" customHeight="1">
      <c r="A884" s="52">
        <f>A883+1</f>
        <v>387</v>
      </c>
      <c r="B884" s="81" t="s">
        <v>1905</v>
      </c>
      <c r="C884" s="91"/>
      <c r="D884" s="93" t="s">
        <v>1828</v>
      </c>
      <c r="E884" s="89" t="s">
        <v>79</v>
      </c>
      <c r="F884" s="192">
        <v>6</v>
      </c>
      <c r="G884" s="191"/>
      <c r="H884" s="85">
        <f>F884*G884</f>
        <v>0</v>
      </c>
      <c r="I884" s="6"/>
      <c r="J884" s="6"/>
      <c r="K884" s="6"/>
      <c r="L884" s="6"/>
    </row>
    <row r="885" spans="1:12" s="6" customFormat="1" ht="12" customHeight="1">
      <c r="A885" s="52"/>
      <c r="B885" s="81" t="s">
        <v>1906</v>
      </c>
      <c r="C885" s="90"/>
      <c r="D885" s="93" t="s">
        <v>1907</v>
      </c>
      <c r="E885" s="87"/>
      <c r="F885" s="87"/>
      <c r="G885" s="84"/>
      <c r="H885" s="85"/>
      <c r="I885" s="1"/>
      <c r="J885" s="1"/>
      <c r="K885" s="1"/>
      <c r="L885" s="1"/>
    </row>
    <row r="886" spans="1:12" s="6" customFormat="1" ht="12" customHeight="1">
      <c r="A886" s="52">
        <f>A884+1</f>
        <v>388</v>
      </c>
      <c r="B886" s="81" t="s">
        <v>1908</v>
      </c>
      <c r="C886" s="90"/>
      <c r="D886" s="93" t="s">
        <v>1822</v>
      </c>
      <c r="E886" s="89" t="s">
        <v>79</v>
      </c>
      <c r="F886" s="192">
        <v>1</v>
      </c>
      <c r="G886" s="191"/>
      <c r="H886" s="85">
        <f>F886*G886</f>
        <v>0</v>
      </c>
    </row>
    <row r="887" spans="1:12" s="6" customFormat="1" ht="12" customHeight="1">
      <c r="A887" s="52"/>
      <c r="B887" s="81" t="s">
        <v>1909</v>
      </c>
      <c r="C887" s="90"/>
      <c r="D887" s="78" t="s">
        <v>1910</v>
      </c>
      <c r="E887" s="82"/>
      <c r="F887" s="82"/>
      <c r="G887" s="84"/>
      <c r="H887" s="85"/>
    </row>
    <row r="888" spans="1:12" s="6" customFormat="1" ht="12" customHeight="1">
      <c r="A888" s="52"/>
      <c r="B888" s="81" t="s">
        <v>1911</v>
      </c>
      <c r="C888" s="90"/>
      <c r="D888" s="93" t="s">
        <v>1912</v>
      </c>
      <c r="E888" s="87"/>
      <c r="F888" s="87"/>
      <c r="G888" s="84"/>
      <c r="H888" s="85"/>
    </row>
    <row r="889" spans="1:12" s="1" customFormat="1">
      <c r="A889" s="52">
        <f>A886+1</f>
        <v>389</v>
      </c>
      <c r="B889" s="81" t="s">
        <v>1913</v>
      </c>
      <c r="C889" s="91"/>
      <c r="D889" s="93" t="s">
        <v>1914</v>
      </c>
      <c r="E889" s="89" t="s">
        <v>79</v>
      </c>
      <c r="F889" s="192">
        <v>1</v>
      </c>
      <c r="G889" s="191"/>
      <c r="H889" s="85">
        <f>F889*G889</f>
        <v>0</v>
      </c>
      <c r="I889" s="6"/>
      <c r="J889" s="6"/>
      <c r="K889" s="6"/>
      <c r="L889" s="6"/>
    </row>
    <row r="890" spans="1:12" s="6" customFormat="1">
      <c r="A890" s="52"/>
      <c r="B890" s="81" t="s">
        <v>1915</v>
      </c>
      <c r="C890" s="90"/>
      <c r="D890" s="93" t="s">
        <v>1916</v>
      </c>
      <c r="E890" s="87"/>
      <c r="F890" s="87"/>
      <c r="G890" s="84"/>
      <c r="H890" s="85"/>
      <c r="I890" s="1"/>
      <c r="J890" s="1"/>
      <c r="K890" s="1"/>
      <c r="L890" s="1"/>
    </row>
    <row r="891" spans="1:12" s="1" customFormat="1">
      <c r="A891" s="52">
        <f>A889+1</f>
        <v>390</v>
      </c>
      <c r="B891" s="81" t="s">
        <v>1917</v>
      </c>
      <c r="C891" s="91"/>
      <c r="D891" s="93" t="s">
        <v>1837</v>
      </c>
      <c r="E891" s="89" t="s">
        <v>79</v>
      </c>
      <c r="F891" s="192">
        <v>36</v>
      </c>
      <c r="G891" s="191"/>
      <c r="H891" s="85">
        <f>F891*G891</f>
        <v>0</v>
      </c>
      <c r="I891" s="6"/>
      <c r="J891" s="6"/>
      <c r="K891" s="6"/>
      <c r="L891" s="6"/>
    </row>
    <row r="892" spans="1:12" s="6" customFormat="1">
      <c r="A892" s="52"/>
      <c r="B892" s="81" t="s">
        <v>1918</v>
      </c>
      <c r="C892" s="90"/>
      <c r="D892" s="93" t="s">
        <v>1919</v>
      </c>
      <c r="E892" s="87"/>
      <c r="F892" s="87"/>
      <c r="G892" s="84"/>
      <c r="H892" s="85"/>
      <c r="I892" s="1"/>
      <c r="J892" s="1"/>
      <c r="K892" s="1"/>
      <c r="L892" s="1"/>
    </row>
    <row r="893" spans="1:12" s="6" customFormat="1">
      <c r="A893" s="52">
        <f>A891+1</f>
        <v>391</v>
      </c>
      <c r="B893" s="81" t="s">
        <v>1920</v>
      </c>
      <c r="C893" s="90"/>
      <c r="D893" s="93" t="s">
        <v>1921</v>
      </c>
      <c r="E893" s="89" t="s">
        <v>79</v>
      </c>
      <c r="F893" s="192">
        <v>4</v>
      </c>
      <c r="G893" s="191"/>
      <c r="H893" s="85">
        <f>F893*G893</f>
        <v>0</v>
      </c>
    </row>
    <row r="894" spans="1:12" s="1" customFormat="1">
      <c r="A894" s="92"/>
      <c r="B894" s="81" t="s">
        <v>1922</v>
      </c>
      <c r="C894" s="91"/>
      <c r="D894" s="93" t="s">
        <v>1923</v>
      </c>
      <c r="E894" s="87"/>
      <c r="F894" s="87"/>
      <c r="G894" s="84"/>
      <c r="H894" s="85"/>
      <c r="I894" s="6"/>
      <c r="J894" s="6"/>
      <c r="K894" s="6"/>
      <c r="L894" s="6"/>
    </row>
    <row r="895" spans="1:12" s="6" customFormat="1">
      <c r="A895" s="52">
        <f>A893+1</f>
        <v>392</v>
      </c>
      <c r="B895" s="81" t="s">
        <v>1924</v>
      </c>
      <c r="C895" s="90"/>
      <c r="D895" s="93" t="s">
        <v>1925</v>
      </c>
      <c r="E895" s="89" t="s">
        <v>79</v>
      </c>
      <c r="F895" s="192">
        <v>1</v>
      </c>
      <c r="G895" s="191"/>
      <c r="H895" s="85">
        <f>F895*G895</f>
        <v>0</v>
      </c>
      <c r="I895" s="1"/>
      <c r="J895" s="1"/>
      <c r="K895" s="1"/>
      <c r="L895" s="1"/>
    </row>
    <row r="896" spans="1:12" s="6" customFormat="1">
      <c r="A896" s="52"/>
      <c r="B896" s="81" t="s">
        <v>1926</v>
      </c>
      <c r="C896" s="90"/>
      <c r="D896" s="78" t="s">
        <v>1927</v>
      </c>
      <c r="E896" s="82"/>
      <c r="F896" s="82"/>
      <c r="G896" s="84"/>
      <c r="H896" s="85"/>
    </row>
    <row r="897" spans="1:12" s="6" customFormat="1">
      <c r="A897" s="52"/>
      <c r="B897" s="81" t="s">
        <v>1928</v>
      </c>
      <c r="C897" s="90"/>
      <c r="D897" s="86" t="s">
        <v>1929</v>
      </c>
      <c r="E897" s="87"/>
      <c r="F897" s="87"/>
      <c r="G897" s="84"/>
      <c r="H897" s="85"/>
    </row>
    <row r="898" spans="1:12" s="1" customFormat="1">
      <c r="A898" s="52">
        <f>A895+1</f>
        <v>393</v>
      </c>
      <c r="B898" s="81" t="s">
        <v>1930</v>
      </c>
      <c r="C898" s="91"/>
      <c r="D898" s="86" t="s">
        <v>1931</v>
      </c>
      <c r="E898" s="89" t="s">
        <v>79</v>
      </c>
      <c r="F898" s="192">
        <v>1</v>
      </c>
      <c r="G898" s="191"/>
      <c r="H898" s="85">
        <f>F898*G898</f>
        <v>0</v>
      </c>
      <c r="I898" s="6"/>
      <c r="J898" s="6"/>
      <c r="K898" s="6"/>
      <c r="L898" s="6"/>
    </row>
    <row r="899" spans="1:12" s="6" customFormat="1">
      <c r="A899" s="52">
        <f>A898+1</f>
        <v>394</v>
      </c>
      <c r="B899" s="81" t="s">
        <v>1932</v>
      </c>
      <c r="C899" s="90"/>
      <c r="D899" s="86" t="s">
        <v>1933</v>
      </c>
      <c r="E899" s="89" t="s">
        <v>79</v>
      </c>
      <c r="F899" s="192">
        <v>2</v>
      </c>
      <c r="G899" s="191"/>
      <c r="H899" s="85">
        <f>F899*G899</f>
        <v>0</v>
      </c>
      <c r="I899" s="1"/>
      <c r="J899" s="1"/>
      <c r="K899" s="1"/>
      <c r="L899" s="1"/>
    </row>
    <row r="900" spans="1:12" s="1" customFormat="1">
      <c r="A900" s="92"/>
      <c r="B900" s="81" t="s">
        <v>1934</v>
      </c>
      <c r="C900" s="91"/>
      <c r="D900" s="78" t="s">
        <v>1935</v>
      </c>
      <c r="E900" s="82"/>
      <c r="F900" s="82"/>
      <c r="G900" s="84"/>
      <c r="H900" s="85"/>
      <c r="I900" s="6"/>
      <c r="J900" s="6"/>
      <c r="K900" s="6"/>
      <c r="L900" s="6"/>
    </row>
    <row r="901" spans="1:12" s="6" customFormat="1">
      <c r="A901" s="52">
        <f>A899+1</f>
        <v>395</v>
      </c>
      <c r="B901" s="81" t="s">
        <v>1936</v>
      </c>
      <c r="C901" s="90"/>
      <c r="D901" s="93" t="s">
        <v>1937</v>
      </c>
      <c r="E901" s="89" t="s">
        <v>79</v>
      </c>
      <c r="F901" s="192">
        <v>42</v>
      </c>
      <c r="G901" s="191"/>
      <c r="H901" s="85">
        <f>F901*G901</f>
        <v>0</v>
      </c>
      <c r="I901" s="1"/>
      <c r="J901" s="1"/>
      <c r="K901" s="1"/>
      <c r="L901" s="1"/>
    </row>
    <row r="902" spans="1:12" s="1" customFormat="1">
      <c r="A902" s="92"/>
      <c r="B902" s="81" t="s">
        <v>1938</v>
      </c>
      <c r="C902" s="91"/>
      <c r="D902" s="78" t="s">
        <v>1939</v>
      </c>
      <c r="E902" s="82"/>
      <c r="F902" s="82"/>
      <c r="G902" s="84"/>
      <c r="H902" s="85"/>
      <c r="I902" s="6"/>
      <c r="J902" s="6"/>
      <c r="K902" s="6"/>
      <c r="L902" s="6"/>
    </row>
    <row r="903" spans="1:12" s="6" customFormat="1">
      <c r="A903" s="52"/>
      <c r="B903" s="81" t="s">
        <v>1940</v>
      </c>
      <c r="C903" s="90"/>
      <c r="D903" s="93" t="s">
        <v>1941</v>
      </c>
      <c r="E903" s="87"/>
      <c r="F903" s="87"/>
      <c r="G903" s="84"/>
      <c r="H903" s="85"/>
      <c r="I903" s="1"/>
      <c r="J903" s="1"/>
      <c r="K903" s="1"/>
      <c r="L903" s="1"/>
    </row>
    <row r="904" spans="1:12" s="6" customFormat="1">
      <c r="A904" s="52">
        <f>A901+1</f>
        <v>396</v>
      </c>
      <c r="B904" s="81" t="s">
        <v>1942</v>
      </c>
      <c r="C904" s="90"/>
      <c r="D904" s="93" t="s">
        <v>1943</v>
      </c>
      <c r="E904" s="89" t="s">
        <v>124</v>
      </c>
      <c r="F904" s="192">
        <v>10</v>
      </c>
      <c r="G904" s="191"/>
      <c r="H904" s="85">
        <f>F904*G904</f>
        <v>0</v>
      </c>
    </row>
    <row r="905" spans="1:12" s="6" customFormat="1" ht="24">
      <c r="A905" s="52"/>
      <c r="B905" s="81" t="s">
        <v>1076</v>
      </c>
      <c r="C905" s="90"/>
      <c r="D905" s="210" t="s">
        <v>1779</v>
      </c>
      <c r="E905" s="211"/>
      <c r="F905" s="211"/>
      <c r="G905" s="211"/>
      <c r="H905" s="212">
        <f>SUM(H810:H904)</f>
        <v>0</v>
      </c>
    </row>
    <row r="906" spans="1:12" s="1" customFormat="1" ht="24">
      <c r="A906" s="92"/>
      <c r="B906" s="81" t="s">
        <v>1944</v>
      </c>
      <c r="C906" s="91"/>
      <c r="D906" s="78" t="s">
        <v>1945</v>
      </c>
      <c r="E906" s="82"/>
      <c r="F906" s="82"/>
      <c r="G906" s="84"/>
      <c r="H906" s="85"/>
      <c r="I906" s="6"/>
      <c r="J906" s="6"/>
      <c r="K906" s="6"/>
      <c r="L906" s="6"/>
    </row>
    <row r="907" spans="1:12" s="6" customFormat="1">
      <c r="A907" s="52"/>
      <c r="B907" s="81" t="s">
        <v>1946</v>
      </c>
      <c r="C907" s="90"/>
      <c r="D907" s="78" t="s">
        <v>1947</v>
      </c>
      <c r="E907" s="82"/>
      <c r="F907" s="82"/>
      <c r="G907" s="84"/>
      <c r="H907" s="85"/>
      <c r="I907" s="1"/>
      <c r="J907" s="1"/>
      <c r="K907" s="1"/>
      <c r="L907" s="1"/>
    </row>
    <row r="908" spans="1:12" s="6" customFormat="1">
      <c r="A908" s="52"/>
      <c r="B908" s="81" t="s">
        <v>1948</v>
      </c>
      <c r="C908" s="90"/>
      <c r="D908" s="93" t="s">
        <v>1949</v>
      </c>
      <c r="E908" s="87"/>
      <c r="F908" s="87"/>
      <c r="G908" s="84"/>
      <c r="H908" s="85"/>
    </row>
    <row r="909" spans="1:12" s="6" customFormat="1">
      <c r="A909" s="52">
        <f>A904+1</f>
        <v>397</v>
      </c>
      <c r="B909" s="81" t="s">
        <v>1950</v>
      </c>
      <c r="C909" s="90"/>
      <c r="D909" s="93" t="s">
        <v>1951</v>
      </c>
      <c r="E909" s="89" t="s">
        <v>79</v>
      </c>
      <c r="F909" s="192">
        <v>26</v>
      </c>
      <c r="G909" s="191"/>
      <c r="H909" s="85">
        <f>F909*G909</f>
        <v>0</v>
      </c>
    </row>
    <row r="910" spans="1:12" s="1" customFormat="1">
      <c r="A910" s="52">
        <f>A909+1</f>
        <v>398</v>
      </c>
      <c r="B910" s="81" t="s">
        <v>1952</v>
      </c>
      <c r="C910" s="91"/>
      <c r="D910" s="93" t="s">
        <v>1953</v>
      </c>
      <c r="E910" s="89" t="s">
        <v>79</v>
      </c>
      <c r="F910" s="192">
        <v>1</v>
      </c>
      <c r="G910" s="191"/>
      <c r="H910" s="85">
        <f>F910*G910</f>
        <v>0</v>
      </c>
      <c r="I910" s="6"/>
      <c r="J910" s="6"/>
      <c r="K910" s="6"/>
      <c r="L910" s="6"/>
    </row>
    <row r="911" spans="1:12" s="1" customFormat="1" ht="24">
      <c r="A911" s="92"/>
      <c r="B911" s="81" t="s">
        <v>1954</v>
      </c>
      <c r="C911" s="91"/>
      <c r="D911" s="86" t="s">
        <v>1955</v>
      </c>
      <c r="E911" s="87"/>
      <c r="F911" s="87"/>
      <c r="G911" s="84"/>
      <c r="H911" s="85"/>
    </row>
    <row r="912" spans="1:12" s="6" customFormat="1">
      <c r="A912" s="52">
        <f>A910+1</f>
        <v>399</v>
      </c>
      <c r="B912" s="81" t="s">
        <v>1956</v>
      </c>
      <c r="C912" s="90"/>
      <c r="D912" s="93" t="s">
        <v>1957</v>
      </c>
      <c r="E912" s="89" t="s">
        <v>79</v>
      </c>
      <c r="F912" s="192">
        <v>45</v>
      </c>
      <c r="G912" s="191"/>
      <c r="H912" s="85">
        <f>F912*G912</f>
        <v>0</v>
      </c>
      <c r="I912" s="1"/>
      <c r="J912" s="1"/>
      <c r="K912" s="1"/>
      <c r="L912" s="1"/>
    </row>
    <row r="913" spans="1:12" s="1" customFormat="1">
      <c r="A913" s="52">
        <f>A912+1</f>
        <v>400</v>
      </c>
      <c r="B913" s="81" t="s">
        <v>1958</v>
      </c>
      <c r="C913" s="91"/>
      <c r="D913" s="93" t="s">
        <v>1959</v>
      </c>
      <c r="E913" s="89" t="s">
        <v>79</v>
      </c>
      <c r="F913" s="192">
        <v>25</v>
      </c>
      <c r="G913" s="191"/>
      <c r="H913" s="85">
        <f>F913*G913</f>
        <v>0</v>
      </c>
      <c r="I913" s="6"/>
      <c r="J913" s="6"/>
      <c r="K913" s="6"/>
      <c r="L913" s="6"/>
    </row>
    <row r="914" spans="1:12" s="6" customFormat="1" ht="12" customHeight="1">
      <c r="A914" s="52"/>
      <c r="B914" s="81" t="s">
        <v>1960</v>
      </c>
      <c r="C914" s="90"/>
      <c r="D914" s="93" t="s">
        <v>1961</v>
      </c>
      <c r="E914" s="87"/>
      <c r="F914" s="87"/>
      <c r="G914" s="84"/>
      <c r="H914" s="85"/>
      <c r="I914" s="1"/>
      <c r="J914" s="1"/>
      <c r="K914" s="1"/>
      <c r="L914" s="1"/>
    </row>
    <row r="915" spans="1:12" s="6" customFormat="1">
      <c r="A915" s="52">
        <f>A913+1</f>
        <v>401</v>
      </c>
      <c r="B915" s="81" t="s">
        <v>1962</v>
      </c>
      <c r="C915" s="90"/>
      <c r="D915" s="93" t="s">
        <v>1963</v>
      </c>
      <c r="E915" s="89" t="s">
        <v>79</v>
      </c>
      <c r="F915" s="192">
        <v>14</v>
      </c>
      <c r="G915" s="191"/>
      <c r="H915" s="85">
        <f>F915*G915</f>
        <v>0</v>
      </c>
    </row>
    <row r="916" spans="1:12" s="1" customFormat="1">
      <c r="A916" s="52">
        <f>A915+1</f>
        <v>402</v>
      </c>
      <c r="B916" s="81" t="s">
        <v>1964</v>
      </c>
      <c r="C916" s="91"/>
      <c r="D916" s="93" t="s">
        <v>1965</v>
      </c>
      <c r="E916" s="89" t="s">
        <v>79</v>
      </c>
      <c r="F916" s="192">
        <v>1</v>
      </c>
      <c r="G916" s="191"/>
      <c r="H916" s="85">
        <f>F916*G916</f>
        <v>0</v>
      </c>
      <c r="I916" s="6"/>
      <c r="J916" s="6"/>
      <c r="K916" s="6"/>
      <c r="L916" s="6"/>
    </row>
    <row r="917" spans="1:12" s="6" customFormat="1" ht="24">
      <c r="A917" s="52"/>
      <c r="B917" s="98" t="s">
        <v>1944</v>
      </c>
      <c r="C917" s="90"/>
      <c r="D917" s="210" t="s">
        <v>1945</v>
      </c>
      <c r="E917" s="211"/>
      <c r="F917" s="211"/>
      <c r="G917" s="211"/>
      <c r="H917" s="212">
        <f>SUM(H909:H916)</f>
        <v>0</v>
      </c>
      <c r="I917" s="1"/>
      <c r="J917" s="1"/>
      <c r="K917" s="1"/>
      <c r="L917" s="1"/>
    </row>
    <row r="918" spans="1:12" s="6" customFormat="1">
      <c r="A918" s="52"/>
      <c r="B918" s="81" t="s">
        <v>1966</v>
      </c>
      <c r="C918" s="90"/>
      <c r="D918" s="78" t="s">
        <v>1967</v>
      </c>
      <c r="E918" s="82"/>
      <c r="F918" s="82"/>
      <c r="G918" s="84"/>
      <c r="H918" s="85"/>
    </row>
    <row r="919" spans="1:12" s="1" customFormat="1">
      <c r="A919" s="92"/>
      <c r="B919" s="81" t="s">
        <v>1968</v>
      </c>
      <c r="C919" s="91"/>
      <c r="D919" s="78" t="s">
        <v>1969</v>
      </c>
      <c r="E919" s="84"/>
      <c r="F919" s="84"/>
      <c r="G919" s="82"/>
      <c r="H919" s="83"/>
      <c r="I919" s="6"/>
      <c r="J919" s="6"/>
      <c r="K919" s="6"/>
      <c r="L919" s="6"/>
    </row>
    <row r="920" spans="1:12" s="1" customFormat="1">
      <c r="A920" s="92"/>
      <c r="B920" s="81" t="s">
        <v>1970</v>
      </c>
      <c r="C920" s="91"/>
      <c r="D920" s="93" t="s">
        <v>1971</v>
      </c>
      <c r="E920" s="84"/>
      <c r="F920" s="84"/>
      <c r="G920" s="87"/>
      <c r="H920" s="85"/>
    </row>
    <row r="921" spans="1:12" s="6" customFormat="1">
      <c r="A921" s="52">
        <f>A916+1</f>
        <v>403</v>
      </c>
      <c r="B921" s="81" t="s">
        <v>1972</v>
      </c>
      <c r="C921" s="90"/>
      <c r="D921" s="93" t="s">
        <v>1973</v>
      </c>
      <c r="E921" s="89" t="s">
        <v>69</v>
      </c>
      <c r="F921" s="192">
        <v>965</v>
      </c>
      <c r="G921" s="191"/>
      <c r="H921" s="85">
        <f>F921*G921</f>
        <v>0</v>
      </c>
      <c r="I921" s="1"/>
      <c r="J921" s="1"/>
      <c r="K921" s="1"/>
      <c r="L921" s="1"/>
    </row>
    <row r="922" spans="1:12" s="6" customFormat="1">
      <c r="A922" s="52">
        <f>A921+1</f>
        <v>404</v>
      </c>
      <c r="B922" s="81" t="s">
        <v>1974</v>
      </c>
      <c r="C922" s="90"/>
      <c r="D922" s="93" t="s">
        <v>1975</v>
      </c>
      <c r="E922" s="89" t="s">
        <v>69</v>
      </c>
      <c r="F922" s="192">
        <v>290</v>
      </c>
      <c r="G922" s="191"/>
      <c r="H922" s="85">
        <f>F922*G922</f>
        <v>0</v>
      </c>
    </row>
    <row r="923" spans="1:12" s="1" customFormat="1">
      <c r="A923" s="92"/>
      <c r="B923" s="81" t="s">
        <v>1976</v>
      </c>
      <c r="C923" s="91"/>
      <c r="D923" s="93" t="s">
        <v>1977</v>
      </c>
      <c r="E923" s="84"/>
      <c r="F923" s="84"/>
      <c r="G923" s="87"/>
      <c r="H923" s="85"/>
      <c r="I923" s="6"/>
      <c r="J923" s="6"/>
      <c r="K923" s="6"/>
      <c r="L923" s="6"/>
    </row>
    <row r="924" spans="1:12" s="6" customFormat="1">
      <c r="A924" s="52">
        <f>A922+1</f>
        <v>405</v>
      </c>
      <c r="B924" s="81" t="s">
        <v>1978</v>
      </c>
      <c r="C924" s="90"/>
      <c r="D924" s="93" t="s">
        <v>1979</v>
      </c>
      <c r="E924" s="89" t="s">
        <v>79</v>
      </c>
      <c r="F924" s="192">
        <v>1</v>
      </c>
      <c r="G924" s="191"/>
      <c r="H924" s="85">
        <f>F924*G924</f>
        <v>0</v>
      </c>
      <c r="I924" s="1"/>
      <c r="J924" s="1"/>
      <c r="K924" s="1"/>
      <c r="L924" s="1"/>
    </row>
    <row r="925" spans="1:12" s="1" customFormat="1" ht="15" customHeight="1">
      <c r="A925" s="52">
        <f>A924+1</f>
        <v>406</v>
      </c>
      <c r="B925" s="81" t="s">
        <v>1980</v>
      </c>
      <c r="C925" s="91"/>
      <c r="D925" s="93" t="s">
        <v>1981</v>
      </c>
      <c r="E925" s="89" t="s">
        <v>79</v>
      </c>
      <c r="F925" s="192">
        <v>1</v>
      </c>
      <c r="G925" s="191"/>
      <c r="H925" s="85">
        <f>F925*G925</f>
        <v>0</v>
      </c>
      <c r="I925" s="6"/>
      <c r="J925" s="6"/>
      <c r="K925" s="6"/>
      <c r="L925" s="6"/>
    </row>
    <row r="926" spans="1:12" s="6" customFormat="1">
      <c r="A926" s="52">
        <f>A925+1</f>
        <v>407</v>
      </c>
      <c r="B926" s="81" t="s">
        <v>1982</v>
      </c>
      <c r="C926" s="90"/>
      <c r="D926" s="93" t="s">
        <v>1983</v>
      </c>
      <c r="E926" s="89" t="s">
        <v>79</v>
      </c>
      <c r="F926" s="192">
        <v>1</v>
      </c>
      <c r="G926" s="191"/>
      <c r="H926" s="85">
        <f>F926*G926</f>
        <v>0</v>
      </c>
      <c r="I926" s="1"/>
      <c r="J926" s="1"/>
      <c r="K926" s="1"/>
      <c r="L926" s="1"/>
    </row>
    <row r="927" spans="1:12" s="1" customFormat="1">
      <c r="A927" s="52">
        <f>A926+1</f>
        <v>408</v>
      </c>
      <c r="B927" s="81" t="s">
        <v>1984</v>
      </c>
      <c r="C927" s="91"/>
      <c r="D927" s="93" t="s">
        <v>1985</v>
      </c>
      <c r="E927" s="89" t="s">
        <v>79</v>
      </c>
      <c r="F927" s="192">
        <v>4</v>
      </c>
      <c r="G927" s="191"/>
      <c r="H927" s="85">
        <f>F927*G927</f>
        <v>0</v>
      </c>
      <c r="I927" s="6"/>
      <c r="J927" s="6"/>
      <c r="K927" s="6"/>
      <c r="L927" s="6"/>
    </row>
    <row r="928" spans="1:12" s="6" customFormat="1">
      <c r="A928" s="52">
        <f>A927+1</f>
        <v>409</v>
      </c>
      <c r="B928" s="81" t="s">
        <v>1986</v>
      </c>
      <c r="C928" s="90"/>
      <c r="D928" s="93" t="s">
        <v>1987</v>
      </c>
      <c r="E928" s="89" t="s">
        <v>79</v>
      </c>
      <c r="F928" s="192">
        <v>2</v>
      </c>
      <c r="G928" s="191"/>
      <c r="H928" s="85">
        <f>F928*G928</f>
        <v>0</v>
      </c>
      <c r="I928" s="1"/>
      <c r="J928" s="1"/>
      <c r="K928" s="1"/>
      <c r="L928" s="1"/>
    </row>
    <row r="929" spans="1:12" s="6" customFormat="1">
      <c r="A929" s="52">
        <f>A928+1</f>
        <v>410</v>
      </c>
      <c r="B929" s="81" t="s">
        <v>1988</v>
      </c>
      <c r="C929" s="90"/>
      <c r="D929" s="93" t="s">
        <v>1989</v>
      </c>
      <c r="E929" s="89" t="s">
        <v>79</v>
      </c>
      <c r="F929" s="192">
        <v>2</v>
      </c>
      <c r="G929" s="191"/>
      <c r="H929" s="85">
        <f>F929*G929</f>
        <v>0</v>
      </c>
    </row>
    <row r="930" spans="1:12" s="1" customFormat="1">
      <c r="A930" s="92"/>
      <c r="B930" s="81" t="s">
        <v>1990</v>
      </c>
      <c r="C930" s="91"/>
      <c r="D930" s="86" t="s">
        <v>1991</v>
      </c>
      <c r="E930" s="84"/>
      <c r="F930" s="84"/>
      <c r="G930" s="87"/>
      <c r="H930" s="85"/>
      <c r="I930" s="6"/>
      <c r="J930" s="6"/>
      <c r="K930" s="6"/>
      <c r="L930" s="6"/>
    </row>
    <row r="931" spans="1:12" s="6" customFormat="1">
      <c r="A931" s="52">
        <f>A929+1</f>
        <v>411</v>
      </c>
      <c r="B931" s="81" t="s">
        <v>1992</v>
      </c>
      <c r="C931" s="90"/>
      <c r="D931" s="86" t="s">
        <v>1993</v>
      </c>
      <c r="E931" s="89" t="s">
        <v>69</v>
      </c>
      <c r="F931" s="192">
        <v>1271</v>
      </c>
      <c r="G931" s="191"/>
      <c r="H931" s="85">
        <f>F931*G931</f>
        <v>0</v>
      </c>
      <c r="I931" s="1"/>
      <c r="J931" s="1"/>
      <c r="K931" s="1"/>
      <c r="L931" s="1"/>
    </row>
    <row r="932" spans="1:12" s="6" customFormat="1">
      <c r="A932" s="52"/>
      <c r="B932" s="81" t="s">
        <v>1994</v>
      </c>
      <c r="C932" s="90"/>
      <c r="D932" s="86" t="s">
        <v>1995</v>
      </c>
      <c r="E932" s="84"/>
      <c r="F932" s="84"/>
      <c r="G932" s="87"/>
      <c r="H932" s="85"/>
    </row>
    <row r="933" spans="1:12" s="1" customFormat="1">
      <c r="A933" s="52">
        <f>A931+1</f>
        <v>412</v>
      </c>
      <c r="B933" s="81" t="s">
        <v>1996</v>
      </c>
      <c r="C933" s="91"/>
      <c r="D933" s="86" t="s">
        <v>1997</v>
      </c>
      <c r="E933" s="89" t="s">
        <v>79</v>
      </c>
      <c r="F933" s="192">
        <v>1</v>
      </c>
      <c r="G933" s="191"/>
      <c r="H933" s="85">
        <f>F933*G933</f>
        <v>0</v>
      </c>
      <c r="I933" s="6"/>
      <c r="J933" s="6"/>
      <c r="K933" s="6"/>
      <c r="L933" s="6"/>
    </row>
    <row r="934" spans="1:12" s="6" customFormat="1">
      <c r="A934" s="52"/>
      <c r="B934" s="81" t="s">
        <v>1998</v>
      </c>
      <c r="C934" s="90"/>
      <c r="D934" s="93" t="s">
        <v>1999</v>
      </c>
      <c r="E934" s="84"/>
      <c r="F934" s="84"/>
      <c r="G934" s="87"/>
      <c r="H934" s="85"/>
      <c r="I934" s="1"/>
      <c r="J934" s="1"/>
      <c r="K934" s="1"/>
      <c r="L934" s="1"/>
    </row>
    <row r="935" spans="1:12" s="6" customFormat="1">
      <c r="A935" s="52">
        <f>A933+1</f>
        <v>413</v>
      </c>
      <c r="B935" s="81" t="s">
        <v>2000</v>
      </c>
      <c r="C935" s="90"/>
      <c r="D935" s="93" t="s">
        <v>2001</v>
      </c>
      <c r="E935" s="89" t="s">
        <v>79</v>
      </c>
      <c r="F935" s="192">
        <v>7</v>
      </c>
      <c r="G935" s="191"/>
      <c r="H935" s="85">
        <f>F935*G935</f>
        <v>0</v>
      </c>
    </row>
    <row r="936" spans="1:12" s="1" customFormat="1">
      <c r="A936" s="52">
        <f>A935+1</f>
        <v>414</v>
      </c>
      <c r="B936" s="81" t="s">
        <v>2002</v>
      </c>
      <c r="C936" s="91"/>
      <c r="D936" s="93" t="s">
        <v>2003</v>
      </c>
      <c r="E936" s="89" t="s">
        <v>79</v>
      </c>
      <c r="F936" s="192">
        <v>5</v>
      </c>
      <c r="G936" s="191"/>
      <c r="H936" s="85">
        <f>F936*G936</f>
        <v>0</v>
      </c>
      <c r="I936" s="6"/>
      <c r="J936" s="6"/>
      <c r="K936" s="6"/>
      <c r="L936" s="6"/>
    </row>
    <row r="937" spans="1:12" s="1" customFormat="1">
      <c r="A937" s="92"/>
      <c r="B937" s="81" t="s">
        <v>1823</v>
      </c>
      <c r="C937" s="91"/>
      <c r="D937" s="93" t="s">
        <v>2004</v>
      </c>
      <c r="E937" s="87"/>
      <c r="F937" s="87"/>
      <c r="G937" s="84"/>
      <c r="H937" s="85"/>
    </row>
    <row r="938" spans="1:12" s="4" customFormat="1">
      <c r="A938" s="52">
        <f>A936+1</f>
        <v>415</v>
      </c>
      <c r="B938" s="81" t="s">
        <v>1827</v>
      </c>
      <c r="C938" s="99"/>
      <c r="D938" s="93" t="s">
        <v>1828</v>
      </c>
      <c r="E938" s="89" t="s">
        <v>79</v>
      </c>
      <c r="F938" s="192">
        <v>4</v>
      </c>
      <c r="G938" s="191"/>
      <c r="H938" s="85">
        <f>F938*G938</f>
        <v>0</v>
      </c>
      <c r="I938" s="1"/>
      <c r="J938" s="1"/>
      <c r="K938" s="1"/>
      <c r="L938" s="1"/>
    </row>
    <row r="939" spans="1:12" s="6" customFormat="1">
      <c r="A939" s="52">
        <f>A938+1</f>
        <v>416</v>
      </c>
      <c r="B939" s="81" t="s">
        <v>1829</v>
      </c>
      <c r="C939" s="90"/>
      <c r="D939" s="93" t="s">
        <v>1830</v>
      </c>
      <c r="E939" s="89" t="s">
        <v>79</v>
      </c>
      <c r="F939" s="192">
        <v>18</v>
      </c>
      <c r="G939" s="191"/>
      <c r="H939" s="85">
        <f>F939*G939</f>
        <v>0</v>
      </c>
      <c r="I939" s="4"/>
      <c r="J939" s="4"/>
      <c r="K939" s="4"/>
      <c r="L939" s="4"/>
    </row>
    <row r="940" spans="1:12" s="6" customFormat="1">
      <c r="A940" s="52">
        <f>A939+1</f>
        <v>417</v>
      </c>
      <c r="B940" s="81" t="s">
        <v>1832</v>
      </c>
      <c r="C940" s="90"/>
      <c r="D940" s="93" t="s">
        <v>1816</v>
      </c>
      <c r="E940" s="89" t="s">
        <v>79</v>
      </c>
      <c r="F940" s="192">
        <v>12</v>
      </c>
      <c r="G940" s="191"/>
      <c r="H940" s="85">
        <f>F940*G940</f>
        <v>0</v>
      </c>
    </row>
    <row r="941" spans="1:12" s="6" customFormat="1" ht="15" customHeight="1">
      <c r="A941" s="52">
        <f>A940+1</f>
        <v>418</v>
      </c>
      <c r="B941" s="94" t="s">
        <v>2005</v>
      </c>
      <c r="C941" s="90"/>
      <c r="D941" s="96" t="s">
        <v>1820</v>
      </c>
      <c r="E941" s="89" t="s">
        <v>79</v>
      </c>
      <c r="F941" s="192">
        <v>2</v>
      </c>
      <c r="G941" s="191"/>
      <c r="H941" s="85">
        <f>F941*G941</f>
        <v>0</v>
      </c>
    </row>
    <row r="942" spans="1:12" s="6" customFormat="1" ht="15" customHeight="1">
      <c r="A942" s="52"/>
      <c r="B942" s="100" t="s">
        <v>1966</v>
      </c>
      <c r="C942" s="90"/>
      <c r="D942" s="210" t="s">
        <v>1967</v>
      </c>
      <c r="E942" s="211"/>
      <c r="F942" s="211"/>
      <c r="G942" s="211"/>
      <c r="H942" s="212">
        <f>SUM(H920:H941)</f>
        <v>0</v>
      </c>
    </row>
    <row r="943" spans="1:12" s="6" customFormat="1" ht="15" customHeight="1">
      <c r="A943" s="52"/>
      <c r="B943" s="94" t="s">
        <v>2006</v>
      </c>
      <c r="C943" s="90"/>
      <c r="D943" s="95" t="s">
        <v>2007</v>
      </c>
      <c r="E943" s="82"/>
      <c r="F943" s="82"/>
      <c r="G943" s="82"/>
      <c r="H943" s="83"/>
    </row>
    <row r="944" spans="1:12" s="6" customFormat="1" ht="27" customHeight="1">
      <c r="A944" s="52"/>
      <c r="B944" s="94" t="s">
        <v>2008</v>
      </c>
      <c r="C944" s="90"/>
      <c r="D944" s="101" t="s">
        <v>2009</v>
      </c>
      <c r="E944" s="87"/>
      <c r="F944" s="87"/>
      <c r="G944" s="87"/>
      <c r="H944" s="85"/>
    </row>
    <row r="945" spans="1:12" s="6" customFormat="1" ht="12" customHeight="1">
      <c r="A945" s="52">
        <f>A941+1</f>
        <v>419</v>
      </c>
      <c r="B945" s="94" t="s">
        <v>2010</v>
      </c>
      <c r="C945" s="90"/>
      <c r="D945" s="97" t="s">
        <v>2011</v>
      </c>
      <c r="E945" s="89" t="s">
        <v>79</v>
      </c>
      <c r="F945" s="192">
        <v>5</v>
      </c>
      <c r="G945" s="191"/>
      <c r="H945" s="85">
        <f>F945*G945</f>
        <v>0</v>
      </c>
    </row>
    <row r="946" spans="1:12" s="6" customFormat="1" ht="15" customHeight="1">
      <c r="A946" s="52"/>
      <c r="B946" s="94" t="s">
        <v>2006</v>
      </c>
      <c r="C946" s="90"/>
      <c r="D946" s="210" t="s">
        <v>2007</v>
      </c>
      <c r="E946" s="211"/>
      <c r="F946" s="211"/>
      <c r="G946" s="211"/>
      <c r="H946" s="212">
        <f>SUM(H945:H945)</f>
        <v>0</v>
      </c>
    </row>
    <row r="947" spans="1:12" s="6" customFormat="1" ht="15" customHeight="1">
      <c r="A947" s="52"/>
      <c r="B947" s="81" t="s">
        <v>2012</v>
      </c>
      <c r="C947" s="90"/>
      <c r="D947" s="78" t="s">
        <v>2013</v>
      </c>
      <c r="E947" s="82"/>
      <c r="F947" s="82"/>
      <c r="G947" s="84"/>
      <c r="H947" s="85"/>
    </row>
    <row r="948" spans="1:12" s="6" customFormat="1" ht="12" customHeight="1">
      <c r="A948" s="52"/>
      <c r="B948" s="81" t="s">
        <v>2014</v>
      </c>
      <c r="C948" s="90"/>
      <c r="D948" s="78" t="s">
        <v>2015</v>
      </c>
      <c r="E948" s="82"/>
      <c r="F948" s="82"/>
      <c r="G948" s="84"/>
      <c r="H948" s="85"/>
    </row>
    <row r="949" spans="1:12" s="6" customFormat="1" ht="12" customHeight="1">
      <c r="A949" s="52"/>
      <c r="B949" s="81" t="s">
        <v>2016</v>
      </c>
      <c r="C949" s="90"/>
      <c r="D949" s="93" t="s">
        <v>2017</v>
      </c>
      <c r="E949" s="87"/>
      <c r="F949" s="87"/>
      <c r="G949" s="84"/>
      <c r="H949" s="85"/>
    </row>
    <row r="950" spans="1:12" s="6" customFormat="1" ht="12" customHeight="1">
      <c r="A950" s="52">
        <f>A945+1</f>
        <v>420</v>
      </c>
      <c r="B950" s="81" t="s">
        <v>2018</v>
      </c>
      <c r="C950" s="90"/>
      <c r="D950" s="93" t="s">
        <v>2019</v>
      </c>
      <c r="E950" s="89" t="s">
        <v>124</v>
      </c>
      <c r="F950" s="192">
        <v>10</v>
      </c>
      <c r="G950" s="191"/>
      <c r="H950" s="85">
        <f>F950*G950</f>
        <v>0</v>
      </c>
    </row>
    <row r="951" spans="1:12" s="6" customFormat="1" ht="12" customHeight="1">
      <c r="A951" s="52">
        <f>A950+1</f>
        <v>421</v>
      </c>
      <c r="B951" s="81" t="s">
        <v>2020</v>
      </c>
      <c r="C951" s="90"/>
      <c r="D951" s="93" t="s">
        <v>2021</v>
      </c>
      <c r="E951" s="89" t="s">
        <v>124</v>
      </c>
      <c r="F951" s="192">
        <v>15</v>
      </c>
      <c r="G951" s="191"/>
      <c r="H951" s="85">
        <f>F951*G951</f>
        <v>0</v>
      </c>
    </row>
    <row r="952" spans="1:12" s="6" customFormat="1" ht="12" customHeight="1">
      <c r="A952" s="52">
        <f>A951+1</f>
        <v>422</v>
      </c>
      <c r="B952" s="81" t="s">
        <v>2022</v>
      </c>
      <c r="C952" s="90"/>
      <c r="D952" s="93" t="s">
        <v>2023</v>
      </c>
      <c r="E952" s="89" t="s">
        <v>124</v>
      </c>
      <c r="F952" s="192">
        <v>12</v>
      </c>
      <c r="G952" s="191"/>
      <c r="H952" s="85">
        <f>F952*G952</f>
        <v>0</v>
      </c>
    </row>
    <row r="953" spans="1:12" s="6" customFormat="1" ht="12" customHeight="1">
      <c r="A953" s="52">
        <f>A952+1</f>
        <v>423</v>
      </c>
      <c r="B953" s="81" t="s">
        <v>2024</v>
      </c>
      <c r="C953" s="90"/>
      <c r="D953" s="93" t="s">
        <v>1925</v>
      </c>
      <c r="E953" s="89" t="s">
        <v>124</v>
      </c>
      <c r="F953" s="192">
        <v>34</v>
      </c>
      <c r="G953" s="191"/>
      <c r="H953" s="85">
        <f>F953*G953</f>
        <v>0</v>
      </c>
    </row>
    <row r="954" spans="1:12" s="6" customFormat="1" ht="12" customHeight="1">
      <c r="A954" s="52">
        <f>A953+1</f>
        <v>424</v>
      </c>
      <c r="B954" s="81" t="s">
        <v>2025</v>
      </c>
      <c r="C954" s="90"/>
      <c r="D954" s="93" t="s">
        <v>2026</v>
      </c>
      <c r="E954" s="89" t="s">
        <v>124</v>
      </c>
      <c r="F954" s="192">
        <v>56</v>
      </c>
      <c r="G954" s="191"/>
      <c r="H954" s="85">
        <f>F954*G954</f>
        <v>0</v>
      </c>
    </row>
    <row r="955" spans="1:12" ht="12" customHeight="1">
      <c r="A955" s="52">
        <f>A954+1</f>
        <v>425</v>
      </c>
      <c r="B955" s="81" t="s">
        <v>2027</v>
      </c>
      <c r="C955" s="88"/>
      <c r="D955" s="93" t="s">
        <v>2028</v>
      </c>
      <c r="E955" s="89" t="s">
        <v>124</v>
      </c>
      <c r="F955" s="192">
        <v>35</v>
      </c>
      <c r="G955" s="191"/>
      <c r="H955" s="85">
        <f>F955*G955</f>
        <v>0</v>
      </c>
      <c r="J955" s="6"/>
      <c r="K955" s="6"/>
      <c r="L955" s="6"/>
    </row>
    <row r="956" spans="1:12" ht="12" customHeight="1">
      <c r="A956" s="52"/>
      <c r="B956" s="81" t="s">
        <v>2029</v>
      </c>
      <c r="C956" s="88"/>
      <c r="D956" s="93" t="s">
        <v>2030</v>
      </c>
      <c r="E956" s="87"/>
      <c r="F956" s="87"/>
      <c r="G956" s="84"/>
      <c r="H956" s="85"/>
      <c r="I956" s="8"/>
    </row>
    <row r="957" spans="1:12" ht="12" customHeight="1">
      <c r="A957" s="52">
        <f>A955+1</f>
        <v>426</v>
      </c>
      <c r="B957" s="81" t="s">
        <v>2031</v>
      </c>
      <c r="C957" s="88"/>
      <c r="D957" s="93" t="s">
        <v>2032</v>
      </c>
      <c r="E957" s="89" t="s">
        <v>124</v>
      </c>
      <c r="F957" s="192">
        <v>72</v>
      </c>
      <c r="G957" s="191"/>
      <c r="H957" s="85">
        <f>F957*G957</f>
        <v>0</v>
      </c>
      <c r="I957" s="8"/>
    </row>
    <row r="958" spans="1:12" ht="12" customHeight="1">
      <c r="A958" s="52">
        <f>A957+1</f>
        <v>427</v>
      </c>
      <c r="B958" s="81" t="s">
        <v>2033</v>
      </c>
      <c r="C958" s="88"/>
      <c r="D958" s="93" t="s">
        <v>2034</v>
      </c>
      <c r="E958" s="89" t="s">
        <v>124</v>
      </c>
      <c r="F958" s="192">
        <v>194</v>
      </c>
      <c r="G958" s="191"/>
      <c r="H958" s="85">
        <f>F958*G958</f>
        <v>0</v>
      </c>
      <c r="I958" s="8"/>
    </row>
    <row r="959" spans="1:12" ht="12" customHeight="1">
      <c r="A959" s="52">
        <f>A958+1</f>
        <v>428</v>
      </c>
      <c r="B959" s="81" t="s">
        <v>2035</v>
      </c>
      <c r="C959" s="88"/>
      <c r="D959" s="93" t="s">
        <v>2036</v>
      </c>
      <c r="E959" s="89" t="s">
        <v>124</v>
      </c>
      <c r="F959" s="192">
        <v>372</v>
      </c>
      <c r="G959" s="191"/>
      <c r="H959" s="85">
        <f>F959*G959</f>
        <v>0</v>
      </c>
      <c r="I959" s="8"/>
    </row>
    <row r="960" spans="1:12" ht="12" customHeight="1">
      <c r="A960" s="52"/>
      <c r="B960" s="94" t="s">
        <v>2037</v>
      </c>
      <c r="C960" s="88"/>
      <c r="D960" s="96" t="s">
        <v>2038</v>
      </c>
      <c r="E960" s="87"/>
      <c r="F960" s="87"/>
      <c r="G960" s="87"/>
      <c r="H960" s="85"/>
      <c r="I960" s="8"/>
    </row>
    <row r="961" spans="1:9" ht="12" customHeight="1">
      <c r="A961" s="52">
        <f>A959+1</f>
        <v>429</v>
      </c>
      <c r="B961" s="94" t="s">
        <v>2039</v>
      </c>
      <c r="C961" s="88"/>
      <c r="D961" s="96" t="s">
        <v>2040</v>
      </c>
      <c r="E961" s="89" t="s">
        <v>124</v>
      </c>
      <c r="F961" s="192">
        <v>166</v>
      </c>
      <c r="G961" s="191"/>
      <c r="H961" s="85">
        <f>F961*G961</f>
        <v>0</v>
      </c>
      <c r="I961" s="8"/>
    </row>
    <row r="962" spans="1:9" ht="12" customHeight="1">
      <c r="A962" s="52"/>
      <c r="B962" s="81" t="s">
        <v>2041</v>
      </c>
      <c r="C962" s="88"/>
      <c r="D962" s="78" t="s">
        <v>2042</v>
      </c>
      <c r="E962" s="82"/>
      <c r="F962" s="82"/>
      <c r="G962" s="84"/>
      <c r="H962" s="85"/>
      <c r="I962" s="8"/>
    </row>
    <row r="963" spans="1:9" ht="12" customHeight="1">
      <c r="A963" s="52"/>
      <c r="B963" s="81" t="s">
        <v>2043</v>
      </c>
      <c r="C963" s="88"/>
      <c r="D963" s="86" t="s">
        <v>2044</v>
      </c>
      <c r="E963" s="87"/>
      <c r="F963" s="87"/>
      <c r="G963" s="84"/>
      <c r="H963" s="85"/>
      <c r="I963" s="8"/>
    </row>
    <row r="964" spans="1:9" ht="12" customHeight="1">
      <c r="A964" s="52">
        <f>A961+1</f>
        <v>430</v>
      </c>
      <c r="B964" s="81" t="s">
        <v>2045</v>
      </c>
      <c r="C964" s="88"/>
      <c r="D964" s="93" t="s">
        <v>2046</v>
      </c>
      <c r="E964" s="89" t="s">
        <v>124</v>
      </c>
      <c r="F964" s="192">
        <v>8</v>
      </c>
      <c r="G964" s="191"/>
      <c r="H964" s="85">
        <f>F964*G964</f>
        <v>0</v>
      </c>
      <c r="I964" s="8"/>
    </row>
    <row r="965" spans="1:9" ht="12" customHeight="1">
      <c r="A965" s="52">
        <f>A964+1</f>
        <v>431</v>
      </c>
      <c r="B965" s="81" t="s">
        <v>2047</v>
      </c>
      <c r="C965" s="88"/>
      <c r="D965" s="93" t="s">
        <v>2048</v>
      </c>
      <c r="E965" s="89" t="s">
        <v>124</v>
      </c>
      <c r="F965" s="192">
        <v>10</v>
      </c>
      <c r="G965" s="191"/>
      <c r="H965" s="85">
        <f>F965*G965</f>
        <v>0</v>
      </c>
      <c r="I965" s="8"/>
    </row>
    <row r="966" spans="1:9" ht="12" customHeight="1">
      <c r="A966" s="52">
        <f>A965+1</f>
        <v>432</v>
      </c>
      <c r="B966" s="81" t="s">
        <v>2049</v>
      </c>
      <c r="C966" s="88"/>
      <c r="D966" s="93" t="s">
        <v>2050</v>
      </c>
      <c r="E966" s="89" t="s">
        <v>124</v>
      </c>
      <c r="F966" s="192">
        <v>88</v>
      </c>
      <c r="G966" s="191"/>
      <c r="H966" s="85">
        <f>F966*G966</f>
        <v>0</v>
      </c>
      <c r="I966" s="8"/>
    </row>
    <row r="967" spans="1:9" ht="12" customHeight="1">
      <c r="A967" s="52">
        <f>A966+1</f>
        <v>433</v>
      </c>
      <c r="B967" s="81" t="s">
        <v>2051</v>
      </c>
      <c r="C967" s="88"/>
      <c r="D967" s="93" t="s">
        <v>2052</v>
      </c>
      <c r="E967" s="89" t="s">
        <v>124</v>
      </c>
      <c r="F967" s="192">
        <v>312</v>
      </c>
      <c r="G967" s="191"/>
      <c r="H967" s="85">
        <f>F967*G967</f>
        <v>0</v>
      </c>
      <c r="I967" s="8"/>
    </row>
    <row r="968" spans="1:9" ht="12" customHeight="1">
      <c r="A968" s="52">
        <f>A967+1</f>
        <v>434</v>
      </c>
      <c r="B968" s="81" t="s">
        <v>2053</v>
      </c>
      <c r="C968" s="88"/>
      <c r="D968" s="93" t="s">
        <v>2054</v>
      </c>
      <c r="E968" s="89" t="s">
        <v>124</v>
      </c>
      <c r="F968" s="192">
        <v>354</v>
      </c>
      <c r="G968" s="191"/>
      <c r="H968" s="85">
        <f>F968*G968</f>
        <v>0</v>
      </c>
      <c r="I968" s="8"/>
    </row>
    <row r="969" spans="1:9" ht="12" customHeight="1">
      <c r="A969" s="52">
        <f>A968+1</f>
        <v>435</v>
      </c>
      <c r="B969" s="81" t="s">
        <v>2055</v>
      </c>
      <c r="C969" s="88"/>
      <c r="D969" s="93" t="s">
        <v>2056</v>
      </c>
      <c r="E969" s="89" t="s">
        <v>124</v>
      </c>
      <c r="F969" s="192">
        <v>192</v>
      </c>
      <c r="G969" s="191"/>
      <c r="H969" s="85">
        <f>F969*G969</f>
        <v>0</v>
      </c>
      <c r="I969" s="8"/>
    </row>
    <row r="970" spans="1:9" ht="12" customHeight="1">
      <c r="A970" s="52">
        <f>A969+1</f>
        <v>436</v>
      </c>
      <c r="B970" s="81" t="s">
        <v>2057</v>
      </c>
      <c r="C970" s="88"/>
      <c r="D970" s="93" t="s">
        <v>2058</v>
      </c>
      <c r="E970" s="89" t="s">
        <v>124</v>
      </c>
      <c r="F970" s="192">
        <v>14</v>
      </c>
      <c r="G970" s="191"/>
      <c r="H970" s="85">
        <f>F970*G970</f>
        <v>0</v>
      </c>
      <c r="I970" s="8"/>
    </row>
    <row r="971" spans="1:9" ht="12" customHeight="1">
      <c r="A971" s="52">
        <f>A970+1</f>
        <v>437</v>
      </c>
      <c r="B971" s="81" t="s">
        <v>2059</v>
      </c>
      <c r="C971" s="88"/>
      <c r="D971" s="93" t="s">
        <v>2060</v>
      </c>
      <c r="E971" s="89" t="s">
        <v>124</v>
      </c>
      <c r="F971" s="192">
        <v>96</v>
      </c>
      <c r="G971" s="191"/>
      <c r="H971" s="85">
        <f>F971*G971</f>
        <v>0</v>
      </c>
      <c r="I971" s="8"/>
    </row>
    <row r="972" spans="1:9" ht="12" customHeight="1">
      <c r="A972" s="52"/>
      <c r="B972" s="81" t="s">
        <v>2061</v>
      </c>
      <c r="C972" s="88"/>
      <c r="D972" s="78" t="s">
        <v>2062</v>
      </c>
      <c r="E972" s="82"/>
      <c r="F972" s="82"/>
      <c r="G972" s="84"/>
      <c r="H972" s="85"/>
      <c r="I972" s="8"/>
    </row>
    <row r="973" spans="1:9" ht="12" customHeight="1">
      <c r="A973" s="52"/>
      <c r="B973" s="81" t="s">
        <v>2063</v>
      </c>
      <c r="C973" s="88"/>
      <c r="D973" s="93" t="s">
        <v>2064</v>
      </c>
      <c r="E973" s="87"/>
      <c r="F973" s="87"/>
      <c r="G973" s="84"/>
      <c r="H973" s="85"/>
      <c r="I973" s="8"/>
    </row>
    <row r="974" spans="1:9" ht="12" customHeight="1">
      <c r="A974" s="52">
        <f>A971+1</f>
        <v>438</v>
      </c>
      <c r="B974" s="81" t="s">
        <v>2065</v>
      </c>
      <c r="C974" s="88"/>
      <c r="D974" s="93" t="s">
        <v>2066</v>
      </c>
      <c r="E974" s="89" t="s">
        <v>124</v>
      </c>
      <c r="F974" s="192">
        <v>10</v>
      </c>
      <c r="G974" s="191"/>
      <c r="H974" s="85">
        <f>F974*G974</f>
        <v>0</v>
      </c>
      <c r="I974" s="8"/>
    </row>
    <row r="975" spans="1:9" ht="12" customHeight="1">
      <c r="A975" s="52">
        <f>A974+1</f>
        <v>439</v>
      </c>
      <c r="B975" s="81" t="s">
        <v>2067</v>
      </c>
      <c r="C975" s="88"/>
      <c r="D975" s="93" t="s">
        <v>2068</v>
      </c>
      <c r="E975" s="89" t="s">
        <v>124</v>
      </c>
      <c r="F975" s="192">
        <v>15</v>
      </c>
      <c r="G975" s="191"/>
      <c r="H975" s="85">
        <f>F975*G975</f>
        <v>0</v>
      </c>
      <c r="I975" s="8"/>
    </row>
    <row r="976" spans="1:9" ht="12" customHeight="1">
      <c r="A976" s="52">
        <f>A975+1</f>
        <v>440</v>
      </c>
      <c r="B976" s="81" t="s">
        <v>2069</v>
      </c>
      <c r="C976" s="88"/>
      <c r="D976" s="93" t="s">
        <v>2070</v>
      </c>
      <c r="E976" s="89" t="s">
        <v>124</v>
      </c>
      <c r="F976" s="192">
        <v>12</v>
      </c>
      <c r="G976" s="191"/>
      <c r="H976" s="85">
        <f>F976*G976</f>
        <v>0</v>
      </c>
      <c r="I976" s="8"/>
    </row>
    <row r="977" spans="1:9" ht="12" customHeight="1">
      <c r="A977" s="52">
        <f>A976+1</f>
        <v>441</v>
      </c>
      <c r="B977" s="81" t="s">
        <v>2071</v>
      </c>
      <c r="C977" s="88"/>
      <c r="D977" s="93" t="s">
        <v>2072</v>
      </c>
      <c r="E977" s="89" t="s">
        <v>124</v>
      </c>
      <c r="F977" s="192">
        <v>34</v>
      </c>
      <c r="G977" s="191"/>
      <c r="H977" s="85">
        <f>F977*G977</f>
        <v>0</v>
      </c>
      <c r="I977" s="8"/>
    </row>
    <row r="978" spans="1:9" ht="12" customHeight="1">
      <c r="A978" s="52">
        <f>A977+1</f>
        <v>442</v>
      </c>
      <c r="B978" s="81" t="s">
        <v>2073</v>
      </c>
      <c r="C978" s="88"/>
      <c r="D978" s="93" t="s">
        <v>2074</v>
      </c>
      <c r="E978" s="89" t="s">
        <v>124</v>
      </c>
      <c r="F978" s="192">
        <v>56</v>
      </c>
      <c r="G978" s="191"/>
      <c r="H978" s="85">
        <f>F978*G978</f>
        <v>0</v>
      </c>
      <c r="I978" s="8"/>
    </row>
    <row r="979" spans="1:9" ht="12" customHeight="1">
      <c r="A979" s="52">
        <f>A978+1</f>
        <v>443</v>
      </c>
      <c r="B979" s="81" t="s">
        <v>2075</v>
      </c>
      <c r="C979" s="88"/>
      <c r="D979" s="93" t="s">
        <v>2076</v>
      </c>
      <c r="E979" s="89" t="s">
        <v>124</v>
      </c>
      <c r="F979" s="192">
        <v>35</v>
      </c>
      <c r="G979" s="191"/>
      <c r="H979" s="85">
        <f>F979*G979</f>
        <v>0</v>
      </c>
      <c r="I979" s="8"/>
    </row>
    <row r="980" spans="1:9" ht="12" customHeight="1">
      <c r="A980" s="52">
        <f>A979+1</f>
        <v>444</v>
      </c>
      <c r="B980" s="81" t="s">
        <v>2077</v>
      </c>
      <c r="C980" s="88"/>
      <c r="D980" s="93" t="s">
        <v>2078</v>
      </c>
      <c r="E980" s="89" t="s">
        <v>124</v>
      </c>
      <c r="F980" s="192">
        <v>72</v>
      </c>
      <c r="G980" s="191"/>
      <c r="H980" s="85">
        <f>F980*G980</f>
        <v>0</v>
      </c>
      <c r="I980" s="8"/>
    </row>
    <row r="981" spans="1:9" ht="12" customHeight="1">
      <c r="A981" s="52">
        <f>A980+1</f>
        <v>445</v>
      </c>
      <c r="B981" s="81" t="s">
        <v>2079</v>
      </c>
      <c r="C981" s="88"/>
      <c r="D981" s="93" t="s">
        <v>2080</v>
      </c>
      <c r="E981" s="89" t="s">
        <v>124</v>
      </c>
      <c r="F981" s="192">
        <v>194</v>
      </c>
      <c r="G981" s="191"/>
      <c r="H981" s="85">
        <f>F981*G981</f>
        <v>0</v>
      </c>
      <c r="I981" s="8"/>
    </row>
    <row r="982" spans="1:9" ht="12" customHeight="1">
      <c r="A982" s="52">
        <f>A981+1</f>
        <v>446</v>
      </c>
      <c r="B982" s="81" t="s">
        <v>2081</v>
      </c>
      <c r="C982" s="88"/>
      <c r="D982" s="93" t="s">
        <v>2082</v>
      </c>
      <c r="E982" s="89" t="s">
        <v>124</v>
      </c>
      <c r="F982" s="192">
        <v>334</v>
      </c>
      <c r="G982" s="191"/>
      <c r="H982" s="85">
        <f>F982*G982</f>
        <v>0</v>
      </c>
      <c r="I982" s="8"/>
    </row>
    <row r="983" spans="1:9" ht="12" customHeight="1">
      <c r="A983" s="52"/>
      <c r="B983" s="81" t="s">
        <v>2012</v>
      </c>
      <c r="C983" s="88"/>
      <c r="D983" s="210" t="s">
        <v>2013</v>
      </c>
      <c r="E983" s="211"/>
      <c r="F983" s="211"/>
      <c r="G983" s="211"/>
      <c r="H983" s="212">
        <f>SUM(H948:H982)</f>
        <v>0</v>
      </c>
      <c r="I983" s="8"/>
    </row>
    <row r="984" spans="1:9" ht="12" customHeight="1">
      <c r="A984" s="52"/>
      <c r="B984" s="81" t="s">
        <v>2083</v>
      </c>
      <c r="C984" s="88"/>
      <c r="D984" s="78" t="s">
        <v>2084</v>
      </c>
      <c r="E984" s="82"/>
      <c r="F984" s="82"/>
      <c r="G984" s="84"/>
      <c r="H984" s="85"/>
      <c r="I984" s="8"/>
    </row>
    <row r="985" spans="1:9" ht="12" customHeight="1">
      <c r="A985" s="52"/>
      <c r="B985" s="81" t="s">
        <v>2085</v>
      </c>
      <c r="C985" s="88"/>
      <c r="D985" s="102" t="s">
        <v>2086</v>
      </c>
      <c r="E985" s="82"/>
      <c r="F985" s="82"/>
      <c r="G985" s="84"/>
      <c r="H985" s="85"/>
      <c r="I985" s="8"/>
    </row>
    <row r="986" spans="1:9" ht="12" customHeight="1">
      <c r="A986" s="52"/>
      <c r="B986" s="81" t="s">
        <v>2087</v>
      </c>
      <c r="C986" s="88"/>
      <c r="D986" s="93" t="s">
        <v>2088</v>
      </c>
      <c r="E986" s="87"/>
      <c r="F986" s="87"/>
      <c r="G986" s="84"/>
      <c r="H986" s="85"/>
      <c r="I986" s="8"/>
    </row>
    <row r="987" spans="1:9" ht="12" customHeight="1">
      <c r="A987" s="52">
        <f>A982+1</f>
        <v>447</v>
      </c>
      <c r="B987" s="81" t="s">
        <v>2089</v>
      </c>
      <c r="C987" s="88"/>
      <c r="D987" s="93" t="s">
        <v>2021</v>
      </c>
      <c r="E987" s="89" t="s">
        <v>306</v>
      </c>
      <c r="F987" s="192">
        <v>25</v>
      </c>
      <c r="G987" s="191"/>
      <c r="H987" s="85">
        <f>F987*G987</f>
        <v>0</v>
      </c>
      <c r="I987" s="8"/>
    </row>
    <row r="988" spans="1:9" ht="12" customHeight="1">
      <c r="A988" s="52">
        <f>A987+1</f>
        <v>448</v>
      </c>
      <c r="B988" s="81" t="s">
        <v>2090</v>
      </c>
      <c r="C988" s="88"/>
      <c r="D988" s="93" t="s">
        <v>2023</v>
      </c>
      <c r="E988" s="89" t="s">
        <v>306</v>
      </c>
      <c r="F988" s="192">
        <v>12</v>
      </c>
      <c r="G988" s="191"/>
      <c r="H988" s="85">
        <f>F988*G988</f>
        <v>0</v>
      </c>
      <c r="I988" s="8"/>
    </row>
    <row r="989" spans="1:9" ht="12" customHeight="1">
      <c r="A989" s="52">
        <f>A988+1</f>
        <v>449</v>
      </c>
      <c r="B989" s="81" t="s">
        <v>2091</v>
      </c>
      <c r="C989" s="88"/>
      <c r="D989" s="93" t="s">
        <v>1925</v>
      </c>
      <c r="E989" s="89" t="s">
        <v>306</v>
      </c>
      <c r="F989" s="192">
        <v>34</v>
      </c>
      <c r="G989" s="191"/>
      <c r="H989" s="85">
        <f>F989*G989</f>
        <v>0</v>
      </c>
      <c r="I989" s="8"/>
    </row>
    <row r="990" spans="1:9" ht="12" customHeight="1">
      <c r="A990" s="52">
        <f>A989+1</f>
        <v>450</v>
      </c>
      <c r="B990" s="81" t="s">
        <v>2092</v>
      </c>
      <c r="C990" s="88"/>
      <c r="D990" s="93" t="s">
        <v>2026</v>
      </c>
      <c r="E990" s="89" t="s">
        <v>306</v>
      </c>
      <c r="F990" s="192">
        <v>56</v>
      </c>
      <c r="G990" s="191"/>
      <c r="H990" s="85">
        <f>F990*G990</f>
        <v>0</v>
      </c>
      <c r="I990" s="8"/>
    </row>
    <row r="991" spans="1:9" ht="12" customHeight="1">
      <c r="A991" s="52">
        <f>A990+1</f>
        <v>451</v>
      </c>
      <c r="B991" s="81" t="s">
        <v>2093</v>
      </c>
      <c r="C991" s="88"/>
      <c r="D991" s="93" t="s">
        <v>2028</v>
      </c>
      <c r="E991" s="89" t="s">
        <v>306</v>
      </c>
      <c r="F991" s="192">
        <v>35</v>
      </c>
      <c r="G991" s="191"/>
      <c r="H991" s="85">
        <f>F991*G991</f>
        <v>0</v>
      </c>
      <c r="I991" s="8"/>
    </row>
    <row r="992" spans="1:9" ht="12" customHeight="1">
      <c r="A992" s="52"/>
      <c r="B992" s="81" t="s">
        <v>2094</v>
      </c>
      <c r="C992" s="88"/>
      <c r="D992" s="93" t="s">
        <v>2095</v>
      </c>
      <c r="E992" s="87"/>
      <c r="F992" s="87"/>
      <c r="G992" s="84"/>
      <c r="H992" s="85"/>
      <c r="I992" s="8"/>
    </row>
    <row r="993" spans="1:9" ht="12" customHeight="1">
      <c r="A993" s="52">
        <f>A991+1</f>
        <v>452</v>
      </c>
      <c r="B993" s="81" t="s">
        <v>2096</v>
      </c>
      <c r="C993" s="88"/>
      <c r="D993" s="93" t="s">
        <v>2097</v>
      </c>
      <c r="E993" s="89" t="s">
        <v>124</v>
      </c>
      <c r="F993" s="192">
        <v>72</v>
      </c>
      <c r="G993" s="191"/>
      <c r="H993" s="85">
        <f>F993*G993</f>
        <v>0</v>
      </c>
      <c r="I993" s="8"/>
    </row>
    <row r="994" spans="1:9" ht="12" customHeight="1">
      <c r="A994" s="52">
        <f>A993+1</f>
        <v>453</v>
      </c>
      <c r="B994" s="81" t="s">
        <v>2098</v>
      </c>
      <c r="C994" s="88"/>
      <c r="D994" s="93" t="s">
        <v>2099</v>
      </c>
      <c r="E994" s="89" t="s">
        <v>124</v>
      </c>
      <c r="F994" s="192">
        <v>194</v>
      </c>
      <c r="G994" s="191"/>
      <c r="H994" s="85">
        <f>F994*G994</f>
        <v>0</v>
      </c>
      <c r="I994" s="8"/>
    </row>
    <row r="995" spans="1:9" ht="12" customHeight="1">
      <c r="A995" s="52">
        <f>A994+1</f>
        <v>454</v>
      </c>
      <c r="B995" s="81" t="s">
        <v>2100</v>
      </c>
      <c r="C995" s="88"/>
      <c r="D995" s="93" t="s">
        <v>2101</v>
      </c>
      <c r="E995" s="89" t="s">
        <v>124</v>
      </c>
      <c r="F995" s="192">
        <v>270</v>
      </c>
      <c r="G995" s="191"/>
      <c r="H995" s="85">
        <f>F995*G995</f>
        <v>0</v>
      </c>
      <c r="I995" s="8"/>
    </row>
    <row r="996" spans="1:9" ht="12" customHeight="1">
      <c r="A996" s="52"/>
      <c r="B996" s="81" t="s">
        <v>2102</v>
      </c>
      <c r="C996" s="88"/>
      <c r="D996" s="86" t="s">
        <v>2103</v>
      </c>
      <c r="E996" s="87"/>
      <c r="F996" s="87"/>
      <c r="G996" s="84"/>
      <c r="H996" s="85"/>
      <c r="I996" s="8"/>
    </row>
    <row r="997" spans="1:9" ht="12" customHeight="1">
      <c r="A997" s="52">
        <f>A995+1</f>
        <v>455</v>
      </c>
      <c r="B997" s="94" t="s">
        <v>2104</v>
      </c>
      <c r="C997" s="88"/>
      <c r="D997" s="96" t="s">
        <v>2105</v>
      </c>
      <c r="E997" s="89" t="s">
        <v>69</v>
      </c>
      <c r="F997" s="192">
        <v>43</v>
      </c>
      <c r="G997" s="191"/>
      <c r="H997" s="85">
        <f>F997*G997</f>
        <v>0</v>
      </c>
      <c r="I997" s="8"/>
    </row>
    <row r="998" spans="1:9" ht="12" customHeight="1">
      <c r="A998" s="52">
        <f>A997+1</f>
        <v>456</v>
      </c>
      <c r="B998" s="81" t="s">
        <v>2106</v>
      </c>
      <c r="C998" s="88"/>
      <c r="D998" s="93" t="s">
        <v>2107</v>
      </c>
      <c r="E998" s="89" t="s">
        <v>69</v>
      </c>
      <c r="F998" s="192">
        <v>14</v>
      </c>
      <c r="G998" s="191"/>
      <c r="H998" s="85">
        <f>F998*G998</f>
        <v>0</v>
      </c>
      <c r="I998" s="8"/>
    </row>
    <row r="999" spans="1:9" ht="24">
      <c r="A999" s="52"/>
      <c r="B999" s="81" t="s">
        <v>2108</v>
      </c>
      <c r="C999" s="88"/>
      <c r="D999" s="78" t="s">
        <v>2109</v>
      </c>
      <c r="E999" s="82"/>
      <c r="F999" s="82"/>
      <c r="G999" s="84"/>
      <c r="H999" s="85"/>
      <c r="I999" s="8"/>
    </row>
    <row r="1000" spans="1:9">
      <c r="A1000" s="52"/>
      <c r="B1000" s="81" t="s">
        <v>2110</v>
      </c>
      <c r="C1000" s="88"/>
      <c r="D1000" s="93" t="s">
        <v>2111</v>
      </c>
      <c r="E1000" s="87"/>
      <c r="F1000" s="87"/>
      <c r="G1000" s="84"/>
      <c r="H1000" s="85"/>
      <c r="I1000" s="8"/>
    </row>
    <row r="1001" spans="1:9">
      <c r="A1001" s="52">
        <f>A998+1</f>
        <v>457</v>
      </c>
      <c r="B1001" s="81" t="s">
        <v>2112</v>
      </c>
      <c r="C1001" s="88"/>
      <c r="D1001" s="93" t="s">
        <v>2019</v>
      </c>
      <c r="E1001" s="89" t="s">
        <v>124</v>
      </c>
      <c r="F1001" s="192">
        <v>8</v>
      </c>
      <c r="G1001" s="191"/>
      <c r="H1001" s="85">
        <f>F1001*G1001</f>
        <v>0</v>
      </c>
      <c r="I1001" s="8"/>
    </row>
    <row r="1002" spans="1:9">
      <c r="A1002" s="52">
        <f>A1001+1</f>
        <v>458</v>
      </c>
      <c r="B1002" s="81" t="s">
        <v>2113</v>
      </c>
      <c r="C1002" s="88"/>
      <c r="D1002" s="93" t="s">
        <v>2021</v>
      </c>
      <c r="E1002" s="89" t="s">
        <v>124</v>
      </c>
      <c r="F1002" s="192">
        <v>10</v>
      </c>
      <c r="G1002" s="191"/>
      <c r="H1002" s="85">
        <f>F1002*G1002</f>
        <v>0</v>
      </c>
      <c r="I1002" s="8"/>
    </row>
    <row r="1003" spans="1:9">
      <c r="A1003" s="52">
        <f>A1002+1</f>
        <v>459</v>
      </c>
      <c r="B1003" s="81" t="s">
        <v>2114</v>
      </c>
      <c r="C1003" s="88"/>
      <c r="D1003" s="93" t="s">
        <v>2023</v>
      </c>
      <c r="E1003" s="89" t="s">
        <v>124</v>
      </c>
      <c r="F1003" s="192">
        <v>88</v>
      </c>
      <c r="G1003" s="191"/>
      <c r="H1003" s="85">
        <f>F1003*G1003</f>
        <v>0</v>
      </c>
      <c r="I1003" s="8"/>
    </row>
    <row r="1004" spans="1:9">
      <c r="A1004" s="52"/>
      <c r="B1004" s="81" t="s">
        <v>2115</v>
      </c>
      <c r="C1004" s="88"/>
      <c r="D1004" s="93" t="s">
        <v>2116</v>
      </c>
      <c r="E1004" s="87"/>
      <c r="F1004" s="87"/>
      <c r="G1004" s="84"/>
      <c r="H1004" s="85"/>
      <c r="I1004" s="8"/>
    </row>
    <row r="1005" spans="1:9">
      <c r="A1005" s="52">
        <f>A1003+1</f>
        <v>460</v>
      </c>
      <c r="B1005" s="81" t="s">
        <v>2117</v>
      </c>
      <c r="C1005" s="88"/>
      <c r="D1005" s="93" t="s">
        <v>1925</v>
      </c>
      <c r="E1005" s="89" t="s">
        <v>124</v>
      </c>
      <c r="F1005" s="192">
        <v>312</v>
      </c>
      <c r="G1005" s="191"/>
      <c r="H1005" s="85">
        <f>F1005*G1005</f>
        <v>0</v>
      </c>
      <c r="I1005" s="8"/>
    </row>
    <row r="1006" spans="1:9">
      <c r="A1006" s="52">
        <f>A1005+1</f>
        <v>461</v>
      </c>
      <c r="B1006" s="81" t="s">
        <v>2118</v>
      </c>
      <c r="C1006" s="88"/>
      <c r="D1006" s="93" t="s">
        <v>2026</v>
      </c>
      <c r="E1006" s="89" t="s">
        <v>124</v>
      </c>
      <c r="F1006" s="192">
        <v>354</v>
      </c>
      <c r="G1006" s="191"/>
      <c r="H1006" s="85">
        <f>F1006*G1006</f>
        <v>0</v>
      </c>
      <c r="I1006" s="8"/>
    </row>
    <row r="1007" spans="1:9">
      <c r="A1007" s="52">
        <f>A1006+1</f>
        <v>462</v>
      </c>
      <c r="B1007" s="81" t="s">
        <v>2119</v>
      </c>
      <c r="C1007" s="88"/>
      <c r="D1007" s="93" t="s">
        <v>2028</v>
      </c>
      <c r="E1007" s="89" t="s">
        <v>124</v>
      </c>
      <c r="F1007" s="192">
        <v>192</v>
      </c>
      <c r="G1007" s="191"/>
      <c r="H1007" s="85">
        <f>F1007*G1007</f>
        <v>0</v>
      </c>
      <c r="I1007" s="8"/>
    </row>
    <row r="1008" spans="1:9">
      <c r="A1008" s="52"/>
      <c r="B1008" s="81" t="s">
        <v>2120</v>
      </c>
      <c r="C1008" s="88"/>
      <c r="D1008" s="93" t="s">
        <v>2121</v>
      </c>
      <c r="E1008" s="87"/>
      <c r="F1008" s="87"/>
      <c r="G1008" s="84"/>
      <c r="H1008" s="85"/>
      <c r="I1008" s="8"/>
    </row>
    <row r="1009" spans="1:9">
      <c r="A1009" s="52">
        <f>A1007+1</f>
        <v>463</v>
      </c>
      <c r="B1009" s="81" t="s">
        <v>2122</v>
      </c>
      <c r="C1009" s="88"/>
      <c r="D1009" s="86" t="s">
        <v>2078</v>
      </c>
      <c r="E1009" s="89" t="s">
        <v>124</v>
      </c>
      <c r="F1009" s="192">
        <v>14</v>
      </c>
      <c r="G1009" s="191"/>
      <c r="H1009" s="85">
        <f>F1009*G1009</f>
        <v>0</v>
      </c>
      <c r="I1009" s="8"/>
    </row>
    <row r="1010" spans="1:9">
      <c r="A1010" s="52">
        <f>A1009+1</f>
        <v>464</v>
      </c>
      <c r="B1010" s="81" t="s">
        <v>2123</v>
      </c>
      <c r="C1010" s="88"/>
      <c r="D1010" s="86" t="s">
        <v>2124</v>
      </c>
      <c r="E1010" s="89" t="s">
        <v>124</v>
      </c>
      <c r="F1010" s="192">
        <v>96</v>
      </c>
      <c r="G1010" s="191"/>
      <c r="H1010" s="85">
        <f>F1010*G1010</f>
        <v>0</v>
      </c>
      <c r="I1010" s="8"/>
    </row>
    <row r="1011" spans="1:9">
      <c r="A1011" s="52"/>
      <c r="B1011" s="94" t="s">
        <v>2125</v>
      </c>
      <c r="C1011" s="88"/>
      <c r="D1011" s="103" t="s">
        <v>2126</v>
      </c>
      <c r="E1011" s="82"/>
      <c r="F1011" s="82"/>
      <c r="G1011" s="82"/>
      <c r="H1011" s="83"/>
      <c r="I1011" s="8"/>
    </row>
    <row r="1012" spans="1:9" ht="24">
      <c r="A1012" s="52"/>
      <c r="B1012" s="94" t="s">
        <v>2127</v>
      </c>
      <c r="C1012" s="88"/>
      <c r="D1012" s="96" t="s">
        <v>2128</v>
      </c>
      <c r="E1012" s="87"/>
      <c r="F1012" s="87"/>
      <c r="G1012" s="87"/>
      <c r="H1012" s="85"/>
      <c r="I1012" s="8"/>
    </row>
    <row r="1013" spans="1:9">
      <c r="A1013" s="52">
        <f>A1010+41</f>
        <v>505</v>
      </c>
      <c r="B1013" s="94" t="s">
        <v>2129</v>
      </c>
      <c r="C1013" s="88"/>
      <c r="D1013" s="96" t="s">
        <v>2130</v>
      </c>
      <c r="E1013" s="87" t="s">
        <v>124</v>
      </c>
      <c r="F1013" s="192">
        <v>4</v>
      </c>
      <c r="G1013" s="191"/>
      <c r="H1013" s="85">
        <f>F1013*G1013</f>
        <v>0</v>
      </c>
      <c r="I1013" s="8"/>
    </row>
    <row r="1014" spans="1:9">
      <c r="A1014" s="52">
        <f>A1013+1</f>
        <v>506</v>
      </c>
      <c r="B1014" s="94" t="s">
        <v>2131</v>
      </c>
      <c r="C1014" s="88"/>
      <c r="D1014" s="96" t="s">
        <v>2132</v>
      </c>
      <c r="E1014" s="87" t="s">
        <v>124</v>
      </c>
      <c r="F1014" s="192">
        <v>22</v>
      </c>
      <c r="G1014" s="191"/>
      <c r="H1014" s="85">
        <f>F1014*G1014</f>
        <v>0</v>
      </c>
      <c r="I1014" s="8"/>
    </row>
    <row r="1015" spans="1:9">
      <c r="A1015" s="52">
        <f>A1014+1</f>
        <v>507</v>
      </c>
      <c r="B1015" s="94" t="s">
        <v>2133</v>
      </c>
      <c r="C1015" s="88"/>
      <c r="D1015" s="96" t="s">
        <v>2134</v>
      </c>
      <c r="E1015" s="87" t="s">
        <v>124</v>
      </c>
      <c r="F1015" s="192">
        <v>28</v>
      </c>
      <c r="G1015" s="191"/>
      <c r="H1015" s="85">
        <f>F1015*G1015</f>
        <v>0</v>
      </c>
      <c r="I1015" s="8"/>
    </row>
    <row r="1016" spans="1:9">
      <c r="A1016" s="52">
        <f>A1015+1</f>
        <v>508</v>
      </c>
      <c r="B1016" s="94" t="s">
        <v>2135</v>
      </c>
      <c r="C1016" s="88"/>
      <c r="D1016" s="96" t="s">
        <v>2136</v>
      </c>
      <c r="E1016" s="87" t="s">
        <v>124</v>
      </c>
      <c r="F1016" s="192">
        <v>18</v>
      </c>
      <c r="G1016" s="191"/>
      <c r="H1016" s="85">
        <f>F1016*G1016</f>
        <v>0</v>
      </c>
      <c r="I1016" s="8"/>
    </row>
    <row r="1017" spans="1:9">
      <c r="A1017" s="52">
        <f>A1016+1</f>
        <v>509</v>
      </c>
      <c r="B1017" s="94" t="s">
        <v>2137</v>
      </c>
      <c r="C1017" s="88"/>
      <c r="D1017" s="96" t="s">
        <v>2138</v>
      </c>
      <c r="E1017" s="87" t="s">
        <v>124</v>
      </c>
      <c r="F1017" s="192">
        <v>24</v>
      </c>
      <c r="G1017" s="191"/>
      <c r="H1017" s="85">
        <f>F1017*G1017</f>
        <v>0</v>
      </c>
      <c r="I1017" s="8"/>
    </row>
    <row r="1018" spans="1:9">
      <c r="A1018" s="52">
        <f>A1017+1</f>
        <v>510</v>
      </c>
      <c r="B1018" s="94" t="s">
        <v>2139</v>
      </c>
      <c r="C1018" s="88"/>
      <c r="D1018" s="96" t="s">
        <v>2140</v>
      </c>
      <c r="E1018" s="87" t="s">
        <v>124</v>
      </c>
      <c r="F1018" s="192">
        <v>4</v>
      </c>
      <c r="G1018" s="191"/>
      <c r="H1018" s="85">
        <f>F1018*G1018</f>
        <v>0</v>
      </c>
      <c r="I1018" s="8"/>
    </row>
    <row r="1019" spans="1:9">
      <c r="A1019" s="52">
        <f>A1018+1</f>
        <v>511</v>
      </c>
      <c r="B1019" s="94" t="s">
        <v>2141</v>
      </c>
      <c r="C1019" s="88"/>
      <c r="D1019" s="96" t="s">
        <v>2142</v>
      </c>
      <c r="E1019" s="87" t="s">
        <v>124</v>
      </c>
      <c r="F1019" s="192">
        <v>22</v>
      </c>
      <c r="G1019" s="191"/>
      <c r="H1019" s="85">
        <f>F1019*G1019</f>
        <v>0</v>
      </c>
      <c r="I1019" s="8"/>
    </row>
    <row r="1020" spans="1:9">
      <c r="A1020" s="52">
        <f>A1019+1</f>
        <v>512</v>
      </c>
      <c r="B1020" s="94" t="s">
        <v>2143</v>
      </c>
      <c r="C1020" s="88"/>
      <c r="D1020" s="96" t="s">
        <v>2144</v>
      </c>
      <c r="E1020" s="87" t="s">
        <v>124</v>
      </c>
      <c r="F1020" s="192">
        <v>42</v>
      </c>
      <c r="G1020" s="191"/>
      <c r="H1020" s="85">
        <f>F1020*G1020</f>
        <v>0</v>
      </c>
      <c r="I1020" s="8"/>
    </row>
    <row r="1021" spans="1:9">
      <c r="A1021" s="52"/>
      <c r="B1021" s="94" t="s">
        <v>2145</v>
      </c>
      <c r="C1021" s="88"/>
      <c r="D1021" s="96" t="s">
        <v>2146</v>
      </c>
      <c r="E1021" s="87"/>
      <c r="F1021" s="89"/>
      <c r="G1021" s="84"/>
      <c r="H1021" s="85"/>
      <c r="I1021" s="8"/>
    </row>
    <row r="1022" spans="1:9">
      <c r="A1022" s="52">
        <f>A1020+1</f>
        <v>513</v>
      </c>
      <c r="B1022" s="94" t="s">
        <v>2147</v>
      </c>
      <c r="C1022" s="88"/>
      <c r="D1022" s="96" t="s">
        <v>2148</v>
      </c>
      <c r="E1022" s="87" t="s">
        <v>124</v>
      </c>
      <c r="F1022" s="192">
        <v>26</v>
      </c>
      <c r="G1022" s="191"/>
      <c r="H1022" s="85">
        <f>F1022*G1022</f>
        <v>0</v>
      </c>
      <c r="I1022" s="8"/>
    </row>
    <row r="1023" spans="1:9">
      <c r="A1023" s="52"/>
      <c r="B1023" s="94" t="s">
        <v>2149</v>
      </c>
      <c r="C1023" s="88"/>
      <c r="D1023" s="96" t="s">
        <v>2146</v>
      </c>
      <c r="E1023" s="87"/>
      <c r="F1023" s="89"/>
      <c r="G1023" s="84"/>
      <c r="H1023" s="85"/>
      <c r="I1023" s="8"/>
    </row>
    <row r="1024" spans="1:9">
      <c r="A1024" s="52">
        <f>A1022+1</f>
        <v>514</v>
      </c>
      <c r="B1024" s="94" t="s">
        <v>2150</v>
      </c>
      <c r="C1024" s="88"/>
      <c r="D1024" s="96" t="s">
        <v>2151</v>
      </c>
      <c r="E1024" s="87" t="s">
        <v>69</v>
      </c>
      <c r="F1024" s="192">
        <v>4</v>
      </c>
      <c r="G1024" s="191"/>
      <c r="H1024" s="85">
        <f>F1024*G1024</f>
        <v>0</v>
      </c>
      <c r="I1024" s="8"/>
    </row>
    <row r="1025" spans="1:9">
      <c r="A1025" s="52"/>
      <c r="B1025" s="81" t="s">
        <v>2083</v>
      </c>
      <c r="C1025" s="88"/>
      <c r="D1025" s="210" t="s">
        <v>2084</v>
      </c>
      <c r="E1025" s="211"/>
      <c r="F1025" s="211"/>
      <c r="G1025" s="211"/>
      <c r="H1025" s="212">
        <f>SUM(H985:H1024)</f>
        <v>0</v>
      </c>
      <c r="I1025" s="8"/>
    </row>
    <row r="1026" spans="1:9">
      <c r="A1026" s="52"/>
      <c r="B1026" s="81" t="s">
        <v>2152</v>
      </c>
      <c r="C1026" s="88"/>
      <c r="D1026" s="86" t="s">
        <v>2153</v>
      </c>
      <c r="E1026" s="82"/>
      <c r="F1026" s="82"/>
      <c r="G1026" s="84"/>
      <c r="H1026" s="85"/>
      <c r="I1026" s="8"/>
    </row>
    <row r="1027" spans="1:9">
      <c r="A1027" s="52"/>
      <c r="B1027" s="81" t="s">
        <v>2154</v>
      </c>
      <c r="C1027" s="88"/>
      <c r="D1027" s="93" t="s">
        <v>2155</v>
      </c>
      <c r="E1027" s="82"/>
      <c r="F1027" s="82"/>
      <c r="G1027" s="84"/>
      <c r="H1027" s="85"/>
      <c r="I1027" s="8"/>
    </row>
    <row r="1028" spans="1:9" ht="24">
      <c r="A1028" s="52"/>
      <c r="B1028" s="81" t="s">
        <v>2156</v>
      </c>
      <c r="C1028" s="88"/>
      <c r="D1028" s="93" t="s">
        <v>2157</v>
      </c>
      <c r="E1028" s="87"/>
      <c r="F1028" s="87"/>
      <c r="G1028" s="84"/>
      <c r="H1028" s="85"/>
      <c r="I1028" s="8"/>
    </row>
    <row r="1029" spans="1:9">
      <c r="A1029" s="52">
        <f>A1024+1</f>
        <v>515</v>
      </c>
      <c r="B1029" s="81" t="s">
        <v>2158</v>
      </c>
      <c r="C1029" s="88"/>
      <c r="D1029" s="93" t="s">
        <v>2159</v>
      </c>
      <c r="E1029" s="89" t="s">
        <v>79</v>
      </c>
      <c r="F1029" s="192">
        <v>15</v>
      </c>
      <c r="G1029" s="191"/>
      <c r="H1029" s="85">
        <f>F1029*G1029</f>
        <v>0</v>
      </c>
      <c r="I1029" s="8"/>
    </row>
    <row r="1030" spans="1:9">
      <c r="A1030" s="52"/>
      <c r="B1030" s="81" t="s">
        <v>2160</v>
      </c>
      <c r="C1030" s="88"/>
      <c r="D1030" s="86" t="s">
        <v>2161</v>
      </c>
      <c r="E1030" s="87"/>
      <c r="F1030" s="87"/>
      <c r="G1030" s="84"/>
      <c r="H1030" s="85"/>
      <c r="I1030" s="8"/>
    </row>
    <row r="1031" spans="1:9">
      <c r="A1031" s="52">
        <f>A1029+1</f>
        <v>516</v>
      </c>
      <c r="B1031" s="81"/>
      <c r="C1031" s="88"/>
      <c r="D1031" s="93" t="s">
        <v>2161</v>
      </c>
      <c r="E1031" s="89" t="s">
        <v>79</v>
      </c>
      <c r="F1031" s="192">
        <v>1</v>
      </c>
      <c r="G1031" s="191"/>
      <c r="H1031" s="85">
        <f>F1031*G1031</f>
        <v>0</v>
      </c>
      <c r="I1031" s="8"/>
    </row>
    <row r="1032" spans="1:9">
      <c r="A1032" s="52"/>
      <c r="B1032" s="81" t="s">
        <v>2162</v>
      </c>
      <c r="C1032" s="88"/>
      <c r="D1032" s="93" t="s">
        <v>2163</v>
      </c>
      <c r="E1032" s="87"/>
      <c r="F1032" s="87"/>
      <c r="G1032" s="84"/>
      <c r="H1032" s="85"/>
      <c r="I1032" s="8"/>
    </row>
    <row r="1033" spans="1:9">
      <c r="A1033" s="52">
        <f>A1031+1</f>
        <v>517</v>
      </c>
      <c r="B1033" s="81"/>
      <c r="C1033" s="88"/>
      <c r="D1033" s="93" t="s">
        <v>2163</v>
      </c>
      <c r="E1033" s="89" t="s">
        <v>79</v>
      </c>
      <c r="F1033" s="192">
        <v>1</v>
      </c>
      <c r="G1033" s="191"/>
      <c r="H1033" s="85">
        <f>F1033*G1033</f>
        <v>0</v>
      </c>
      <c r="I1033" s="8"/>
    </row>
    <row r="1034" spans="1:9" ht="24">
      <c r="A1034" s="52"/>
      <c r="B1034" s="81" t="s">
        <v>2164</v>
      </c>
      <c r="C1034" s="88"/>
      <c r="D1034" s="93" t="s">
        <v>2165</v>
      </c>
      <c r="E1034" s="87"/>
      <c r="F1034" s="87"/>
      <c r="G1034" s="84"/>
      <c r="H1034" s="85"/>
      <c r="I1034" s="8"/>
    </row>
    <row r="1035" spans="1:9" ht="24">
      <c r="A1035" s="52">
        <f>A1033+1</f>
        <v>518</v>
      </c>
      <c r="B1035" s="81"/>
      <c r="C1035" s="88"/>
      <c r="D1035" s="93" t="s">
        <v>2165</v>
      </c>
      <c r="E1035" s="89" t="s">
        <v>79</v>
      </c>
      <c r="F1035" s="192">
        <v>1</v>
      </c>
      <c r="G1035" s="191"/>
      <c r="H1035" s="85">
        <f>F1035*G1035</f>
        <v>0</v>
      </c>
      <c r="I1035" s="8"/>
    </row>
    <row r="1036" spans="1:9">
      <c r="A1036" s="52"/>
      <c r="B1036" s="81" t="s">
        <v>2166</v>
      </c>
      <c r="C1036" s="88"/>
      <c r="D1036" s="86" t="s">
        <v>1498</v>
      </c>
      <c r="E1036" s="87"/>
      <c r="F1036" s="87"/>
      <c r="G1036" s="84"/>
      <c r="H1036" s="85"/>
      <c r="I1036" s="8"/>
    </row>
    <row r="1037" spans="1:9">
      <c r="A1037" s="52">
        <f>A1035+1</f>
        <v>519</v>
      </c>
      <c r="B1037" s="81"/>
      <c r="C1037" s="88"/>
      <c r="D1037" s="86" t="s">
        <v>1498</v>
      </c>
      <c r="E1037" s="89" t="s">
        <v>79</v>
      </c>
      <c r="F1037" s="192">
        <v>1</v>
      </c>
      <c r="G1037" s="191"/>
      <c r="H1037" s="85">
        <f>F1037*G1037</f>
        <v>0</v>
      </c>
      <c r="I1037" s="8"/>
    </row>
    <row r="1038" spans="1:9" ht="24">
      <c r="A1038" s="52"/>
      <c r="B1038" s="81" t="s">
        <v>2167</v>
      </c>
      <c r="C1038" s="88"/>
      <c r="D1038" s="86" t="s">
        <v>2168</v>
      </c>
      <c r="E1038" s="87"/>
      <c r="F1038" s="87"/>
      <c r="G1038" s="84"/>
      <c r="H1038" s="85"/>
      <c r="I1038" s="8"/>
    </row>
    <row r="1039" spans="1:9" ht="24">
      <c r="A1039" s="52">
        <f>A1037+1</f>
        <v>520</v>
      </c>
      <c r="B1039" s="81"/>
      <c r="C1039" s="88"/>
      <c r="D1039" s="96" t="s">
        <v>2168</v>
      </c>
      <c r="E1039" s="89" t="s">
        <v>79</v>
      </c>
      <c r="F1039" s="192">
        <v>1</v>
      </c>
      <c r="G1039" s="191"/>
      <c r="H1039" s="85">
        <f>F1039*G1039</f>
        <v>0</v>
      </c>
      <c r="I1039" s="8"/>
    </row>
    <row r="1040" spans="1:9">
      <c r="A1040" s="52"/>
      <c r="B1040" s="81" t="s">
        <v>2169</v>
      </c>
      <c r="C1040" s="88"/>
      <c r="D1040" s="93" t="s">
        <v>2170</v>
      </c>
      <c r="E1040" s="82"/>
      <c r="F1040" s="82"/>
      <c r="G1040" s="84"/>
      <c r="H1040" s="85"/>
      <c r="I1040" s="8"/>
    </row>
    <row r="1041" spans="1:9">
      <c r="A1041" s="52"/>
      <c r="B1041" s="81" t="s">
        <v>2171</v>
      </c>
      <c r="C1041" s="88"/>
      <c r="D1041" s="93" t="s">
        <v>2172</v>
      </c>
      <c r="E1041" s="87"/>
      <c r="F1041" s="87"/>
      <c r="G1041" s="84"/>
      <c r="H1041" s="85"/>
      <c r="I1041" s="8"/>
    </row>
    <row r="1042" spans="1:9">
      <c r="A1042" s="52">
        <f>A1039+1</f>
        <v>521</v>
      </c>
      <c r="B1042" s="81" t="s">
        <v>2173</v>
      </c>
      <c r="C1042" s="88"/>
      <c r="D1042" s="93" t="s">
        <v>2174</v>
      </c>
      <c r="E1042" s="89" t="s">
        <v>79</v>
      </c>
      <c r="F1042" s="192">
        <v>15</v>
      </c>
      <c r="G1042" s="191"/>
      <c r="H1042" s="85">
        <f>F1042*G1042</f>
        <v>0</v>
      </c>
      <c r="I1042" s="8"/>
    </row>
    <row r="1043" spans="1:9">
      <c r="A1043" s="52">
        <f>A1042+1</f>
        <v>522</v>
      </c>
      <c r="B1043" s="81" t="s">
        <v>2175</v>
      </c>
      <c r="C1043" s="88"/>
      <c r="D1043" s="93" t="s">
        <v>2176</v>
      </c>
      <c r="E1043" s="89" t="s">
        <v>79</v>
      </c>
      <c r="F1043" s="192">
        <v>2</v>
      </c>
      <c r="G1043" s="191"/>
      <c r="H1043" s="85">
        <f>F1043*G1043</f>
        <v>0</v>
      </c>
      <c r="I1043" s="8"/>
    </row>
    <row r="1044" spans="1:9">
      <c r="A1044" s="52">
        <f>A1043+1</f>
        <v>523</v>
      </c>
      <c r="B1044" s="81" t="s">
        <v>2177</v>
      </c>
      <c r="C1044" s="88"/>
      <c r="D1044" s="93" t="s">
        <v>2178</v>
      </c>
      <c r="E1044" s="89" t="s">
        <v>79</v>
      </c>
      <c r="F1044" s="192">
        <v>3</v>
      </c>
      <c r="G1044" s="191"/>
      <c r="H1044" s="85">
        <f>F1044*G1044</f>
        <v>0</v>
      </c>
      <c r="I1044" s="8"/>
    </row>
    <row r="1045" spans="1:9">
      <c r="A1045" s="52">
        <f>A1044+1</f>
        <v>524</v>
      </c>
      <c r="B1045" s="81" t="s">
        <v>2179</v>
      </c>
      <c r="C1045" s="88"/>
      <c r="D1045" s="93" t="s">
        <v>2180</v>
      </c>
      <c r="E1045" s="89" t="s">
        <v>79</v>
      </c>
      <c r="F1045" s="192">
        <v>1</v>
      </c>
      <c r="G1045" s="191"/>
      <c r="H1045" s="85">
        <f>F1045*G1045</f>
        <v>0</v>
      </c>
      <c r="I1045" s="8"/>
    </row>
    <row r="1046" spans="1:9">
      <c r="A1046" s="52">
        <f>A1045+1</f>
        <v>525</v>
      </c>
      <c r="B1046" s="81" t="s">
        <v>2181</v>
      </c>
      <c r="C1046" s="88"/>
      <c r="D1046" s="93" t="s">
        <v>2182</v>
      </c>
      <c r="E1046" s="89" t="s">
        <v>79</v>
      </c>
      <c r="F1046" s="192">
        <v>3</v>
      </c>
      <c r="G1046" s="191"/>
      <c r="H1046" s="85">
        <f>F1046*G1046</f>
        <v>0</v>
      </c>
      <c r="I1046" s="8"/>
    </row>
    <row r="1047" spans="1:9">
      <c r="A1047" s="52"/>
      <c r="B1047" s="81" t="s">
        <v>2183</v>
      </c>
      <c r="C1047" s="88"/>
      <c r="D1047" s="78" t="s">
        <v>2184</v>
      </c>
      <c r="E1047" s="82"/>
      <c r="F1047" s="82"/>
      <c r="G1047" s="84"/>
      <c r="H1047" s="85"/>
      <c r="I1047" s="8"/>
    </row>
    <row r="1048" spans="1:9">
      <c r="A1048" s="52"/>
      <c r="B1048" s="81" t="s">
        <v>2185</v>
      </c>
      <c r="C1048" s="88"/>
      <c r="D1048" s="93" t="s">
        <v>2186</v>
      </c>
      <c r="E1048" s="87"/>
      <c r="F1048" s="87"/>
      <c r="G1048" s="84"/>
      <c r="H1048" s="85"/>
      <c r="I1048" s="8"/>
    </row>
    <row r="1049" spans="1:9">
      <c r="A1049" s="52">
        <f>A1046+1</f>
        <v>526</v>
      </c>
      <c r="B1049" s="81" t="s">
        <v>2187</v>
      </c>
      <c r="C1049" s="88"/>
      <c r="D1049" s="93" t="s">
        <v>2188</v>
      </c>
      <c r="E1049" s="89" t="s">
        <v>79</v>
      </c>
      <c r="F1049" s="192">
        <v>1</v>
      </c>
      <c r="G1049" s="191"/>
      <c r="H1049" s="85">
        <f>F1049*G1049</f>
        <v>0</v>
      </c>
      <c r="I1049" s="8"/>
    </row>
    <row r="1050" spans="1:9">
      <c r="A1050" s="52">
        <f>A1049+1</f>
        <v>527</v>
      </c>
      <c r="B1050" s="81" t="s">
        <v>2189</v>
      </c>
      <c r="C1050" s="88"/>
      <c r="D1050" s="93" t="s">
        <v>1884</v>
      </c>
      <c r="E1050" s="89" t="s">
        <v>79</v>
      </c>
      <c r="F1050" s="192">
        <v>5</v>
      </c>
      <c r="G1050" s="191"/>
      <c r="H1050" s="85">
        <f>F1050*G1050</f>
        <v>0</v>
      </c>
      <c r="I1050" s="8"/>
    </row>
    <row r="1051" spans="1:9" ht="12" customHeight="1">
      <c r="A1051" s="52"/>
      <c r="B1051" s="81" t="s">
        <v>2190</v>
      </c>
      <c r="C1051" s="88"/>
      <c r="D1051" s="93" t="s">
        <v>2191</v>
      </c>
      <c r="E1051" s="87"/>
      <c r="F1051" s="87"/>
      <c r="G1051" s="84"/>
      <c r="H1051" s="85"/>
      <c r="I1051" s="8"/>
    </row>
    <row r="1052" spans="1:9">
      <c r="A1052" s="52">
        <f>A1050+1</f>
        <v>528</v>
      </c>
      <c r="B1052" s="81" t="s">
        <v>2192</v>
      </c>
      <c r="C1052" s="88"/>
      <c r="D1052" s="93" t="s">
        <v>2193</v>
      </c>
      <c r="E1052" s="89" t="s">
        <v>79</v>
      </c>
      <c r="F1052" s="192">
        <v>4</v>
      </c>
      <c r="G1052" s="191"/>
      <c r="H1052" s="85">
        <f>F1052*G1052</f>
        <v>0</v>
      </c>
      <c r="I1052" s="8"/>
    </row>
    <row r="1053" spans="1:9">
      <c r="A1053" s="52"/>
      <c r="B1053" s="94" t="s">
        <v>2194</v>
      </c>
      <c r="C1053" s="88"/>
      <c r="D1053" s="96" t="s">
        <v>2195</v>
      </c>
      <c r="E1053" s="87"/>
      <c r="F1053" s="87"/>
      <c r="G1053" s="87"/>
      <c r="H1053" s="85"/>
      <c r="I1053" s="8"/>
    </row>
    <row r="1054" spans="1:9">
      <c r="A1054" s="52">
        <f>A1052+1</f>
        <v>529</v>
      </c>
      <c r="B1054" s="94" t="s">
        <v>2196</v>
      </c>
      <c r="C1054" s="88"/>
      <c r="D1054" s="96" t="s">
        <v>1828</v>
      </c>
      <c r="E1054" s="89" t="s">
        <v>79</v>
      </c>
      <c r="F1054" s="192">
        <v>2</v>
      </c>
      <c r="G1054" s="191"/>
      <c r="H1054" s="85">
        <f>F1054*G1054</f>
        <v>0</v>
      </c>
      <c r="I1054" s="8"/>
    </row>
    <row r="1055" spans="1:9">
      <c r="A1055" s="52">
        <f>A1054+1</f>
        <v>530</v>
      </c>
      <c r="B1055" s="94" t="s">
        <v>2197</v>
      </c>
      <c r="C1055" s="88"/>
      <c r="D1055" s="96" t="s">
        <v>1830</v>
      </c>
      <c r="E1055" s="89" t="s">
        <v>79</v>
      </c>
      <c r="F1055" s="192">
        <v>9</v>
      </c>
      <c r="G1055" s="191"/>
      <c r="H1055" s="85">
        <f>F1055*G1055</f>
        <v>0</v>
      </c>
      <c r="I1055" s="8"/>
    </row>
    <row r="1056" spans="1:9">
      <c r="A1056" s="52">
        <f>A1055+1</f>
        <v>531</v>
      </c>
      <c r="B1056" s="94" t="s">
        <v>2198</v>
      </c>
      <c r="C1056" s="88"/>
      <c r="D1056" s="96" t="s">
        <v>1814</v>
      </c>
      <c r="E1056" s="89" t="s">
        <v>79</v>
      </c>
      <c r="F1056" s="192">
        <v>1</v>
      </c>
      <c r="G1056" s="191"/>
      <c r="H1056" s="85">
        <f>F1056*G1056</f>
        <v>0</v>
      </c>
      <c r="I1056" s="8"/>
    </row>
    <row r="1057" spans="1:9">
      <c r="A1057" s="52">
        <f>A1056+1</f>
        <v>532</v>
      </c>
      <c r="B1057" s="94" t="s">
        <v>2199</v>
      </c>
      <c r="C1057" s="88"/>
      <c r="D1057" s="96" t="s">
        <v>1816</v>
      </c>
      <c r="E1057" s="89" t="s">
        <v>79</v>
      </c>
      <c r="F1057" s="192">
        <v>3</v>
      </c>
      <c r="G1057" s="191"/>
      <c r="H1057" s="85">
        <f>F1057*G1057</f>
        <v>0</v>
      </c>
      <c r="I1057" s="8"/>
    </row>
    <row r="1058" spans="1:9">
      <c r="A1058" s="52"/>
      <c r="B1058" s="81" t="s">
        <v>2152</v>
      </c>
      <c r="C1058" s="88"/>
      <c r="D1058" s="210" t="s">
        <v>2153</v>
      </c>
      <c r="E1058" s="211"/>
      <c r="F1058" s="211"/>
      <c r="G1058" s="211"/>
      <c r="H1058" s="212">
        <f>SUM(H1027:H1057)</f>
        <v>0</v>
      </c>
      <c r="I1058" s="8"/>
    </row>
    <row r="1059" spans="1:9">
      <c r="A1059" s="52"/>
      <c r="B1059" s="81">
        <v>13</v>
      </c>
      <c r="C1059" s="104"/>
      <c r="D1059" s="210" t="s">
        <v>1778</v>
      </c>
      <c r="E1059" s="211"/>
      <c r="F1059" s="211"/>
      <c r="G1059" s="211"/>
      <c r="H1059" s="212">
        <f>H905+H917+H942+H983+H1025+H1058+H946</f>
        <v>0</v>
      </c>
      <c r="I1059" s="8"/>
    </row>
    <row r="1060" spans="1:9">
      <c r="A1060" s="52"/>
      <c r="B1060" s="105" t="s">
        <v>2200</v>
      </c>
      <c r="C1060" s="88"/>
      <c r="D1060" s="106" t="s">
        <v>2201</v>
      </c>
      <c r="E1060" s="79"/>
      <c r="F1060" s="79"/>
      <c r="G1060" s="236"/>
      <c r="H1060" s="80"/>
      <c r="I1060" s="8"/>
    </row>
    <row r="1061" spans="1:9">
      <c r="A1061" s="52"/>
      <c r="B1061" s="81" t="s">
        <v>2202</v>
      </c>
      <c r="C1061" s="88"/>
      <c r="D1061" s="78" t="s">
        <v>2203</v>
      </c>
      <c r="E1061" s="82"/>
      <c r="F1061" s="82"/>
      <c r="G1061" s="84"/>
      <c r="H1061" s="85"/>
      <c r="I1061" s="8"/>
    </row>
    <row r="1062" spans="1:9">
      <c r="A1062" s="52"/>
      <c r="B1062" s="81" t="s">
        <v>2204</v>
      </c>
      <c r="C1062" s="88"/>
      <c r="D1062" s="86" t="s">
        <v>2205</v>
      </c>
      <c r="E1062" s="87"/>
      <c r="F1062" s="87"/>
      <c r="G1062" s="84"/>
      <c r="H1062" s="85"/>
      <c r="I1062" s="8"/>
    </row>
    <row r="1063" spans="1:9" ht="24">
      <c r="A1063" s="52"/>
      <c r="B1063" s="81"/>
      <c r="C1063" s="88"/>
      <c r="D1063" s="86" t="s">
        <v>2206</v>
      </c>
      <c r="E1063" s="82"/>
      <c r="F1063" s="82"/>
      <c r="G1063" s="84"/>
      <c r="H1063" s="83"/>
      <c r="I1063" s="8"/>
    </row>
    <row r="1064" spans="1:9" ht="12" customHeight="1">
      <c r="A1064" s="52"/>
      <c r="B1064" s="81"/>
      <c r="C1064" s="88"/>
      <c r="D1064" s="86" t="s">
        <v>2207</v>
      </c>
      <c r="E1064" s="82"/>
      <c r="F1064" s="82"/>
      <c r="G1064" s="84"/>
      <c r="H1064" s="83"/>
      <c r="I1064" s="8"/>
    </row>
    <row r="1065" spans="1:9" ht="12" customHeight="1">
      <c r="A1065" s="52"/>
      <c r="B1065" s="81"/>
      <c r="C1065" s="88"/>
      <c r="D1065" s="102" t="s">
        <v>2208</v>
      </c>
      <c r="E1065" s="82"/>
      <c r="F1065" s="82"/>
      <c r="G1065" s="84"/>
      <c r="H1065" s="83"/>
      <c r="I1065" s="8"/>
    </row>
    <row r="1066" spans="1:9" ht="12" customHeight="1">
      <c r="A1066" s="52"/>
      <c r="B1066" s="81"/>
      <c r="C1066" s="88"/>
      <c r="D1066" s="93" t="s">
        <v>2209</v>
      </c>
      <c r="E1066" s="82"/>
      <c r="F1066" s="82"/>
      <c r="G1066" s="84"/>
      <c r="H1066" s="83"/>
      <c r="I1066" s="8"/>
    </row>
    <row r="1067" spans="1:9" ht="12" customHeight="1">
      <c r="A1067" s="52">
        <f>A1057+1</f>
        <v>533</v>
      </c>
      <c r="B1067" s="81" t="s">
        <v>2210</v>
      </c>
      <c r="C1067" s="88"/>
      <c r="D1067" s="93" t="s">
        <v>2211</v>
      </c>
      <c r="E1067" s="89" t="s">
        <v>79</v>
      </c>
      <c r="F1067" s="192">
        <v>3</v>
      </c>
      <c r="G1067" s="191"/>
      <c r="H1067" s="85">
        <f>F1067*G1067</f>
        <v>0</v>
      </c>
      <c r="I1067" s="8"/>
    </row>
    <row r="1068" spans="1:9" ht="12" customHeight="1">
      <c r="A1068" s="52"/>
      <c r="B1068" s="81" t="s">
        <v>2212</v>
      </c>
      <c r="C1068" s="88"/>
      <c r="D1068" s="86" t="s">
        <v>2213</v>
      </c>
      <c r="E1068" s="82"/>
      <c r="F1068" s="82"/>
      <c r="G1068" s="84"/>
      <c r="H1068" s="83"/>
      <c r="I1068" s="8"/>
    </row>
    <row r="1069" spans="1:9" ht="12" customHeight="1">
      <c r="A1069" s="52"/>
      <c r="B1069" s="81"/>
      <c r="C1069" s="88"/>
      <c r="D1069" s="86" t="s">
        <v>2207</v>
      </c>
      <c r="E1069" s="82"/>
      <c r="F1069" s="82"/>
      <c r="G1069" s="84"/>
      <c r="H1069" s="83"/>
      <c r="I1069" s="8"/>
    </row>
    <row r="1070" spans="1:9" ht="12" customHeight="1">
      <c r="A1070" s="52"/>
      <c r="B1070" s="81"/>
      <c r="C1070" s="88"/>
      <c r="D1070" s="102" t="s">
        <v>2214</v>
      </c>
      <c r="E1070" s="82"/>
      <c r="F1070" s="82"/>
      <c r="G1070" s="84"/>
      <c r="H1070" s="83"/>
      <c r="I1070" s="8"/>
    </row>
    <row r="1071" spans="1:9" ht="12" customHeight="1">
      <c r="A1071" s="52"/>
      <c r="B1071" s="81"/>
      <c r="C1071" s="88"/>
      <c r="D1071" s="102" t="s">
        <v>2215</v>
      </c>
      <c r="E1071" s="82"/>
      <c r="F1071" s="82"/>
      <c r="G1071" s="84"/>
      <c r="H1071" s="83"/>
      <c r="I1071" s="8"/>
    </row>
    <row r="1072" spans="1:9" ht="12" customHeight="1">
      <c r="A1072" s="52"/>
      <c r="B1072" s="81"/>
      <c r="C1072" s="88"/>
      <c r="D1072" s="93" t="s">
        <v>2216</v>
      </c>
      <c r="E1072" s="82"/>
      <c r="F1072" s="82"/>
      <c r="G1072" s="84"/>
      <c r="H1072" s="83"/>
      <c r="I1072" s="8"/>
    </row>
    <row r="1073" spans="1:9" ht="12" customHeight="1">
      <c r="A1073" s="52">
        <f>A1067+1</f>
        <v>534</v>
      </c>
      <c r="B1073" s="81" t="s">
        <v>2217</v>
      </c>
      <c r="C1073" s="88"/>
      <c r="D1073" s="93" t="s">
        <v>2211</v>
      </c>
      <c r="E1073" s="89" t="s">
        <v>79</v>
      </c>
      <c r="F1073" s="192">
        <v>1</v>
      </c>
      <c r="G1073" s="191"/>
      <c r="H1073" s="85">
        <f>F1073*G1073</f>
        <v>0</v>
      </c>
      <c r="I1073" s="8"/>
    </row>
    <row r="1074" spans="1:9" ht="12" customHeight="1">
      <c r="A1074" s="52"/>
      <c r="B1074" s="81" t="s">
        <v>2218</v>
      </c>
      <c r="C1074" s="88"/>
      <c r="D1074" s="86" t="s">
        <v>2219</v>
      </c>
      <c r="E1074" s="87"/>
      <c r="F1074" s="87"/>
      <c r="G1074" s="84"/>
      <c r="H1074" s="85"/>
      <c r="I1074" s="8"/>
    </row>
    <row r="1075" spans="1:9" ht="12" customHeight="1">
      <c r="A1075" s="52"/>
      <c r="B1075" s="81" t="s">
        <v>2220</v>
      </c>
      <c r="C1075" s="88"/>
      <c r="D1075" s="86" t="s">
        <v>2221</v>
      </c>
      <c r="E1075" s="82"/>
      <c r="F1075" s="82"/>
      <c r="G1075" s="84"/>
      <c r="H1075" s="83"/>
      <c r="I1075" s="8"/>
    </row>
    <row r="1076" spans="1:9" ht="12" customHeight="1">
      <c r="A1076" s="52"/>
      <c r="B1076" s="81"/>
      <c r="C1076" s="88"/>
      <c r="D1076" s="93" t="s">
        <v>2222</v>
      </c>
      <c r="E1076" s="82"/>
      <c r="F1076" s="82"/>
      <c r="G1076" s="84"/>
      <c r="H1076" s="83"/>
      <c r="I1076" s="8"/>
    </row>
    <row r="1077" spans="1:9" ht="12" customHeight="1">
      <c r="A1077" s="52"/>
      <c r="B1077" s="81"/>
      <c r="C1077" s="88"/>
      <c r="D1077" s="93" t="s">
        <v>2223</v>
      </c>
      <c r="E1077" s="82"/>
      <c r="F1077" s="82"/>
      <c r="G1077" s="84"/>
      <c r="H1077" s="83"/>
      <c r="I1077" s="8"/>
    </row>
    <row r="1078" spans="1:9" ht="12" customHeight="1">
      <c r="A1078" s="52">
        <f>A1073+1</f>
        <v>535</v>
      </c>
      <c r="B1078" s="81" t="s">
        <v>2224</v>
      </c>
      <c r="C1078" s="88"/>
      <c r="D1078" s="93" t="s">
        <v>2225</v>
      </c>
      <c r="E1078" s="89" t="s">
        <v>79</v>
      </c>
      <c r="F1078" s="192">
        <v>1</v>
      </c>
      <c r="G1078" s="191"/>
      <c r="H1078" s="85">
        <f>F1078*G1078</f>
        <v>0</v>
      </c>
      <c r="I1078" s="8"/>
    </row>
    <row r="1079" spans="1:9" ht="12" customHeight="1">
      <c r="A1079" s="52"/>
      <c r="B1079" s="81" t="s">
        <v>2226</v>
      </c>
      <c r="C1079" s="88"/>
      <c r="D1079" s="86" t="s">
        <v>2227</v>
      </c>
      <c r="E1079" s="87"/>
      <c r="F1079" s="87"/>
      <c r="G1079" s="84"/>
      <c r="H1079" s="85"/>
      <c r="I1079" s="8"/>
    </row>
    <row r="1080" spans="1:9" ht="12" customHeight="1">
      <c r="A1080" s="52"/>
      <c r="B1080" s="81"/>
      <c r="C1080" s="88"/>
      <c r="D1080" s="86" t="s">
        <v>2228</v>
      </c>
      <c r="E1080" s="87"/>
      <c r="F1080" s="87"/>
      <c r="G1080" s="84"/>
      <c r="H1080" s="85"/>
      <c r="I1080" s="8"/>
    </row>
    <row r="1081" spans="1:9" ht="12" customHeight="1">
      <c r="A1081" s="52">
        <f>A1078+1</f>
        <v>536</v>
      </c>
      <c r="B1081" s="81" t="s">
        <v>2229</v>
      </c>
      <c r="C1081" s="88"/>
      <c r="D1081" s="93" t="s">
        <v>2230</v>
      </c>
      <c r="E1081" s="89" t="s">
        <v>79</v>
      </c>
      <c r="F1081" s="192">
        <v>8</v>
      </c>
      <c r="G1081" s="191"/>
      <c r="H1081" s="85">
        <f>F1081*G1081</f>
        <v>0</v>
      </c>
      <c r="I1081" s="8"/>
    </row>
    <row r="1082" spans="1:9" ht="12" customHeight="1">
      <c r="A1082" s="52"/>
      <c r="B1082" s="81" t="s">
        <v>2231</v>
      </c>
      <c r="C1082" s="88"/>
      <c r="D1082" s="86" t="s">
        <v>2232</v>
      </c>
      <c r="E1082" s="87"/>
      <c r="F1082" s="87"/>
      <c r="G1082" s="84"/>
      <c r="H1082" s="85"/>
      <c r="I1082" s="8"/>
    </row>
    <row r="1083" spans="1:9" ht="12" customHeight="1">
      <c r="A1083" s="52">
        <f>A1081+1</f>
        <v>537</v>
      </c>
      <c r="B1083" s="81" t="s">
        <v>2233</v>
      </c>
      <c r="C1083" s="88"/>
      <c r="D1083" s="93" t="s">
        <v>2234</v>
      </c>
      <c r="E1083" s="89" t="s">
        <v>79</v>
      </c>
      <c r="F1083" s="192">
        <v>6</v>
      </c>
      <c r="G1083" s="191"/>
      <c r="H1083" s="85">
        <f>F1083*G1083</f>
        <v>0</v>
      </c>
      <c r="I1083" s="8"/>
    </row>
    <row r="1084" spans="1:9" ht="12" customHeight="1">
      <c r="A1084" s="52">
        <f>A1083+1</f>
        <v>538</v>
      </c>
      <c r="B1084" s="81" t="s">
        <v>2235</v>
      </c>
      <c r="C1084" s="88"/>
      <c r="D1084" s="93" t="s">
        <v>2236</v>
      </c>
      <c r="E1084" s="89" t="s">
        <v>79</v>
      </c>
      <c r="F1084" s="192">
        <v>2</v>
      </c>
      <c r="G1084" s="191"/>
      <c r="H1084" s="85">
        <f>F1084*G1084</f>
        <v>0</v>
      </c>
      <c r="I1084" s="8"/>
    </row>
    <row r="1085" spans="1:9" ht="12" customHeight="1">
      <c r="A1085" s="52">
        <f>A1084+1</f>
        <v>539</v>
      </c>
      <c r="B1085" s="81" t="s">
        <v>2237</v>
      </c>
      <c r="C1085" s="88"/>
      <c r="D1085" s="93" t="s">
        <v>2238</v>
      </c>
      <c r="E1085" s="89" t="s">
        <v>79</v>
      </c>
      <c r="F1085" s="192">
        <v>2</v>
      </c>
      <c r="G1085" s="191"/>
      <c r="H1085" s="85">
        <f>F1085*G1085</f>
        <v>0</v>
      </c>
      <c r="I1085" s="8"/>
    </row>
    <row r="1086" spans="1:9" ht="12" customHeight="1">
      <c r="A1086" s="52">
        <f>A1085+1</f>
        <v>540</v>
      </c>
      <c r="B1086" s="81" t="s">
        <v>2239</v>
      </c>
      <c r="C1086" s="88"/>
      <c r="D1086" s="93" t="s">
        <v>2240</v>
      </c>
      <c r="E1086" s="89" t="s">
        <v>79</v>
      </c>
      <c r="F1086" s="192">
        <v>9</v>
      </c>
      <c r="G1086" s="191"/>
      <c r="H1086" s="85">
        <f>F1086*G1086</f>
        <v>0</v>
      </c>
      <c r="I1086" s="8"/>
    </row>
    <row r="1087" spans="1:9" ht="12" customHeight="1">
      <c r="A1087" s="52"/>
      <c r="B1087" s="81" t="s">
        <v>2241</v>
      </c>
      <c r="C1087" s="88"/>
      <c r="D1087" s="86" t="s">
        <v>2242</v>
      </c>
      <c r="E1087" s="87"/>
      <c r="F1087" s="87"/>
      <c r="G1087" s="84"/>
      <c r="H1087" s="85"/>
      <c r="I1087" s="8"/>
    </row>
    <row r="1088" spans="1:9" ht="12" customHeight="1">
      <c r="A1088" s="52">
        <f>A1086+1</f>
        <v>541</v>
      </c>
      <c r="B1088" s="81" t="s">
        <v>2243</v>
      </c>
      <c r="C1088" s="88"/>
      <c r="D1088" s="93" t="s">
        <v>2244</v>
      </c>
      <c r="E1088" s="89" t="s">
        <v>79</v>
      </c>
      <c r="F1088" s="192">
        <v>1</v>
      </c>
      <c r="G1088" s="191"/>
      <c r="H1088" s="85">
        <f>F1088*G1088</f>
        <v>0</v>
      </c>
      <c r="I1088" s="8"/>
    </row>
    <row r="1089" spans="1:9">
      <c r="A1089" s="52">
        <f>A1088+1</f>
        <v>542</v>
      </c>
      <c r="B1089" s="81" t="s">
        <v>2243</v>
      </c>
      <c r="C1089" s="88"/>
      <c r="D1089" s="93" t="s">
        <v>2245</v>
      </c>
      <c r="E1089" s="89" t="s">
        <v>79</v>
      </c>
      <c r="F1089" s="192">
        <v>1</v>
      </c>
      <c r="G1089" s="191"/>
      <c r="H1089" s="85">
        <f>F1089*G1089</f>
        <v>0</v>
      </c>
      <c r="I1089" s="8"/>
    </row>
    <row r="1090" spans="1:9" ht="24">
      <c r="A1090" s="52"/>
      <c r="B1090" s="81" t="s">
        <v>2246</v>
      </c>
      <c r="C1090" s="88"/>
      <c r="D1090" s="86" t="s">
        <v>2247</v>
      </c>
      <c r="E1090" s="87"/>
      <c r="F1090" s="87"/>
      <c r="G1090" s="84"/>
      <c r="H1090" s="85"/>
      <c r="I1090" s="8"/>
    </row>
    <row r="1091" spans="1:9">
      <c r="A1091" s="52"/>
      <c r="B1091" s="81"/>
      <c r="C1091" s="88"/>
      <c r="D1091" s="93" t="s">
        <v>2248</v>
      </c>
      <c r="E1091" s="82"/>
      <c r="F1091" s="82"/>
      <c r="G1091" s="84"/>
      <c r="H1091" s="83"/>
      <c r="I1091" s="8"/>
    </row>
    <row r="1092" spans="1:9">
      <c r="A1092" s="52">
        <f>A1089+1</f>
        <v>543</v>
      </c>
      <c r="B1092" s="81" t="s">
        <v>2224</v>
      </c>
      <c r="C1092" s="88"/>
      <c r="D1092" s="93" t="s">
        <v>2249</v>
      </c>
      <c r="E1092" s="89" t="s">
        <v>79</v>
      </c>
      <c r="F1092" s="192">
        <v>1</v>
      </c>
      <c r="G1092" s="191"/>
      <c r="H1092" s="85">
        <f>F1092*G1092</f>
        <v>0</v>
      </c>
      <c r="I1092" s="8"/>
    </row>
    <row r="1093" spans="1:9" ht="15" customHeight="1">
      <c r="A1093" s="52"/>
      <c r="B1093" s="81" t="s">
        <v>2250</v>
      </c>
      <c r="C1093" s="88"/>
      <c r="D1093" s="78" t="s">
        <v>2251</v>
      </c>
      <c r="E1093" s="82"/>
      <c r="F1093" s="82"/>
      <c r="G1093" s="84"/>
      <c r="H1093" s="85"/>
      <c r="I1093" s="8"/>
    </row>
    <row r="1094" spans="1:9" ht="15" customHeight="1">
      <c r="A1094" s="52"/>
      <c r="B1094" s="81" t="s">
        <v>2252</v>
      </c>
      <c r="C1094" s="88"/>
      <c r="D1094" s="86" t="s">
        <v>2253</v>
      </c>
      <c r="E1094" s="87"/>
      <c r="F1094" s="87"/>
      <c r="G1094" s="84"/>
      <c r="H1094" s="85"/>
      <c r="I1094" s="8"/>
    </row>
    <row r="1095" spans="1:9" ht="15" customHeight="1">
      <c r="A1095" s="52">
        <f>A1092+1</f>
        <v>544</v>
      </c>
      <c r="B1095" s="81" t="s">
        <v>2254</v>
      </c>
      <c r="C1095" s="88"/>
      <c r="D1095" s="93" t="s">
        <v>2255</v>
      </c>
      <c r="E1095" s="89" t="s">
        <v>1535</v>
      </c>
      <c r="F1095" s="192">
        <v>3205</v>
      </c>
      <c r="G1095" s="191"/>
      <c r="H1095" s="85">
        <f>F1095*G1095</f>
        <v>0</v>
      </c>
      <c r="I1095" s="8"/>
    </row>
    <row r="1096" spans="1:9" ht="24">
      <c r="A1096" s="52"/>
      <c r="B1096" s="81" t="s">
        <v>2256</v>
      </c>
      <c r="C1096" s="88"/>
      <c r="D1096" s="86" t="s">
        <v>2257</v>
      </c>
      <c r="E1096" s="87"/>
      <c r="F1096" s="87"/>
      <c r="G1096" s="84"/>
      <c r="H1096" s="85"/>
      <c r="I1096" s="8"/>
    </row>
    <row r="1097" spans="1:9" ht="12" customHeight="1">
      <c r="A1097" s="52">
        <f>A1095+1</f>
        <v>545</v>
      </c>
      <c r="B1097" s="81" t="s">
        <v>2258</v>
      </c>
      <c r="C1097" s="88"/>
      <c r="D1097" s="93" t="s">
        <v>2259</v>
      </c>
      <c r="E1097" s="89" t="s">
        <v>124</v>
      </c>
      <c r="F1097" s="192">
        <v>215</v>
      </c>
      <c r="G1097" s="191"/>
      <c r="H1097" s="85">
        <f>F1097*G1097</f>
        <v>0</v>
      </c>
      <c r="I1097" s="8"/>
    </row>
    <row r="1098" spans="1:9" ht="12" customHeight="1">
      <c r="A1098" s="52">
        <f>A1097+1</f>
        <v>546</v>
      </c>
      <c r="B1098" s="81" t="s">
        <v>2260</v>
      </c>
      <c r="C1098" s="88"/>
      <c r="D1098" s="93" t="s">
        <v>2261</v>
      </c>
      <c r="E1098" s="89" t="s">
        <v>124</v>
      </c>
      <c r="F1098" s="192">
        <v>36</v>
      </c>
      <c r="G1098" s="191"/>
      <c r="H1098" s="85">
        <f>F1098*G1098</f>
        <v>0</v>
      </c>
      <c r="I1098" s="8"/>
    </row>
    <row r="1099" spans="1:9" ht="12" customHeight="1">
      <c r="A1099" s="52">
        <f>A1098+1</f>
        <v>547</v>
      </c>
      <c r="B1099" s="81" t="s">
        <v>2262</v>
      </c>
      <c r="C1099" s="88"/>
      <c r="D1099" s="93" t="s">
        <v>2263</v>
      </c>
      <c r="E1099" s="89" t="s">
        <v>124</v>
      </c>
      <c r="F1099" s="192">
        <v>104</v>
      </c>
      <c r="G1099" s="191"/>
      <c r="H1099" s="85">
        <f>F1099*G1099</f>
        <v>0</v>
      </c>
      <c r="I1099" s="8"/>
    </row>
    <row r="1100" spans="1:9" ht="24">
      <c r="A1100" s="52"/>
      <c r="B1100" s="81" t="s">
        <v>2264</v>
      </c>
      <c r="C1100" s="88"/>
      <c r="D1100" s="86" t="s">
        <v>2265</v>
      </c>
      <c r="E1100" s="87"/>
      <c r="F1100" s="87"/>
      <c r="G1100" s="84"/>
      <c r="H1100" s="85"/>
      <c r="I1100" s="8"/>
    </row>
    <row r="1101" spans="1:9" ht="12" customHeight="1">
      <c r="A1101" s="52">
        <f>A1099+1</f>
        <v>548</v>
      </c>
      <c r="B1101" s="81" t="s">
        <v>2266</v>
      </c>
      <c r="C1101" s="88"/>
      <c r="D1101" s="93" t="s">
        <v>2267</v>
      </c>
      <c r="E1101" s="89" t="s">
        <v>1535</v>
      </c>
      <c r="F1101" s="192">
        <v>3205</v>
      </c>
      <c r="G1101" s="191"/>
      <c r="H1101" s="85">
        <f>F1101*G1101</f>
        <v>0</v>
      </c>
      <c r="I1101" s="8"/>
    </row>
    <row r="1102" spans="1:9" ht="12" customHeight="1">
      <c r="A1102" s="52"/>
      <c r="B1102" s="81" t="s">
        <v>2268</v>
      </c>
      <c r="C1102" s="88"/>
      <c r="D1102" s="86" t="s">
        <v>2269</v>
      </c>
      <c r="E1102" s="87"/>
      <c r="F1102" s="87"/>
      <c r="G1102" s="84"/>
      <c r="H1102" s="85"/>
      <c r="I1102" s="8"/>
    </row>
    <row r="1103" spans="1:9" ht="12" customHeight="1">
      <c r="A1103" s="52">
        <f>A1101+1</f>
        <v>549</v>
      </c>
      <c r="B1103" s="81" t="s">
        <v>2270</v>
      </c>
      <c r="C1103" s="88"/>
      <c r="D1103" s="93" t="s">
        <v>2271</v>
      </c>
      <c r="E1103" s="89" t="s">
        <v>124</v>
      </c>
      <c r="F1103" s="192">
        <v>324</v>
      </c>
      <c r="G1103" s="191"/>
      <c r="H1103" s="85">
        <f>F1103*G1103</f>
        <v>0</v>
      </c>
      <c r="I1103" s="8"/>
    </row>
    <row r="1104" spans="1:9" ht="12" customHeight="1">
      <c r="A1104" s="52"/>
      <c r="B1104" s="81" t="s">
        <v>2272</v>
      </c>
      <c r="C1104" s="88"/>
      <c r="D1104" s="78" t="s">
        <v>2273</v>
      </c>
      <c r="E1104" s="82"/>
      <c r="F1104" s="82"/>
      <c r="G1104" s="84"/>
      <c r="H1104" s="85"/>
      <c r="I1104" s="8"/>
    </row>
    <row r="1105" spans="1:9" ht="24">
      <c r="A1105" s="52"/>
      <c r="B1105" s="81" t="s">
        <v>2274</v>
      </c>
      <c r="C1105" s="88"/>
      <c r="D1105" s="86" t="s">
        <v>2275</v>
      </c>
      <c r="E1105" s="87"/>
      <c r="F1105" s="87"/>
      <c r="G1105" s="84"/>
      <c r="H1105" s="85"/>
      <c r="I1105" s="8"/>
    </row>
    <row r="1106" spans="1:9" ht="12" customHeight="1">
      <c r="A1106" s="52">
        <f>A1103+1</f>
        <v>550</v>
      </c>
      <c r="B1106" s="81" t="s">
        <v>2276</v>
      </c>
      <c r="C1106" s="88"/>
      <c r="D1106" s="93" t="s">
        <v>2277</v>
      </c>
      <c r="E1106" s="89" t="s">
        <v>79</v>
      </c>
      <c r="F1106" s="192">
        <v>17</v>
      </c>
      <c r="G1106" s="191"/>
      <c r="H1106" s="85">
        <f>F1106*G1106</f>
        <v>0</v>
      </c>
      <c r="I1106" s="8"/>
    </row>
    <row r="1107" spans="1:9" ht="12" customHeight="1">
      <c r="A1107" s="52">
        <f>A1106+1</f>
        <v>551</v>
      </c>
      <c r="B1107" s="81" t="s">
        <v>2278</v>
      </c>
      <c r="C1107" s="88"/>
      <c r="D1107" s="93" t="s">
        <v>2279</v>
      </c>
      <c r="E1107" s="89" t="s">
        <v>79</v>
      </c>
      <c r="F1107" s="192">
        <v>39</v>
      </c>
      <c r="G1107" s="191"/>
      <c r="H1107" s="85">
        <f>F1107*G1107</f>
        <v>0</v>
      </c>
      <c r="I1107" s="8"/>
    </row>
    <row r="1108" spans="1:9" ht="12" customHeight="1">
      <c r="A1108" s="52">
        <f>A1107+1</f>
        <v>552</v>
      </c>
      <c r="B1108" s="81" t="s">
        <v>2280</v>
      </c>
      <c r="C1108" s="88"/>
      <c r="D1108" s="93" t="s">
        <v>2281</v>
      </c>
      <c r="E1108" s="89" t="s">
        <v>79</v>
      </c>
      <c r="F1108" s="192">
        <v>3</v>
      </c>
      <c r="G1108" s="191"/>
      <c r="H1108" s="85">
        <f>F1108*G1108</f>
        <v>0</v>
      </c>
      <c r="I1108" s="8"/>
    </row>
    <row r="1109" spans="1:9" ht="12" customHeight="1">
      <c r="A1109" s="52">
        <f>A1108+1</f>
        <v>553</v>
      </c>
      <c r="B1109" s="81" t="s">
        <v>2276</v>
      </c>
      <c r="C1109" s="88"/>
      <c r="D1109" s="93" t="s">
        <v>2282</v>
      </c>
      <c r="E1109" s="89" t="s">
        <v>79</v>
      </c>
      <c r="F1109" s="192">
        <v>6</v>
      </c>
      <c r="G1109" s="191"/>
      <c r="H1109" s="85">
        <f>F1109*G1109</f>
        <v>0</v>
      </c>
      <c r="I1109" s="8"/>
    </row>
    <row r="1110" spans="1:9" ht="12" customHeight="1">
      <c r="A1110" s="52">
        <f>A1109+1</f>
        <v>554</v>
      </c>
      <c r="B1110" s="81" t="s">
        <v>2278</v>
      </c>
      <c r="C1110" s="88"/>
      <c r="D1110" s="93" t="s">
        <v>2283</v>
      </c>
      <c r="E1110" s="89" t="s">
        <v>79</v>
      </c>
      <c r="F1110" s="192">
        <v>24</v>
      </c>
      <c r="G1110" s="191"/>
      <c r="H1110" s="85">
        <f>F1110*G1110</f>
        <v>0</v>
      </c>
      <c r="I1110" s="8"/>
    </row>
    <row r="1111" spans="1:9" ht="12" customHeight="1">
      <c r="A1111" s="52">
        <f>A1110+1</f>
        <v>555</v>
      </c>
      <c r="B1111" s="81" t="s">
        <v>2280</v>
      </c>
      <c r="C1111" s="88"/>
      <c r="D1111" s="93" t="s">
        <v>2284</v>
      </c>
      <c r="E1111" s="89" t="s">
        <v>79</v>
      </c>
      <c r="F1111" s="192">
        <v>7</v>
      </c>
      <c r="G1111" s="191"/>
      <c r="H1111" s="85">
        <f>F1111*G1111</f>
        <v>0</v>
      </c>
      <c r="I1111" s="8"/>
    </row>
    <row r="1112" spans="1:9" ht="12" customHeight="1">
      <c r="A1112" s="52"/>
      <c r="B1112" s="81" t="s">
        <v>2285</v>
      </c>
      <c r="C1112" s="88"/>
      <c r="D1112" s="86" t="s">
        <v>2286</v>
      </c>
      <c r="E1112" s="87"/>
      <c r="F1112" s="87"/>
      <c r="G1112" s="84"/>
      <c r="H1112" s="85"/>
      <c r="I1112" s="8"/>
    </row>
    <row r="1113" spans="1:9" ht="24">
      <c r="A1113" s="52">
        <f>A1111+1</f>
        <v>556</v>
      </c>
      <c r="B1113" s="81" t="s">
        <v>2287</v>
      </c>
      <c r="C1113" s="88"/>
      <c r="D1113" s="93" t="s">
        <v>2288</v>
      </c>
      <c r="E1113" s="89" t="s">
        <v>79</v>
      </c>
      <c r="F1113" s="192">
        <v>270</v>
      </c>
      <c r="G1113" s="191"/>
      <c r="H1113" s="85">
        <f>F1113*G1113</f>
        <v>0</v>
      </c>
      <c r="I1113" s="8"/>
    </row>
    <row r="1114" spans="1:9" ht="12" customHeight="1">
      <c r="A1114" s="52"/>
      <c r="B1114" s="81" t="s">
        <v>2289</v>
      </c>
      <c r="C1114" s="88"/>
      <c r="D1114" s="86" t="s">
        <v>2290</v>
      </c>
      <c r="E1114" s="87"/>
      <c r="F1114" s="87"/>
      <c r="G1114" s="84"/>
      <c r="H1114" s="85"/>
      <c r="I1114" s="8"/>
    </row>
    <row r="1115" spans="1:9" ht="12" customHeight="1">
      <c r="A1115" s="52">
        <f>A1113+1</f>
        <v>557</v>
      </c>
      <c r="B1115" s="81" t="s">
        <v>2291</v>
      </c>
      <c r="C1115" s="88"/>
      <c r="D1115" s="93" t="s">
        <v>2281</v>
      </c>
      <c r="E1115" s="89" t="s">
        <v>79</v>
      </c>
      <c r="F1115" s="192">
        <v>16</v>
      </c>
      <c r="G1115" s="191"/>
      <c r="H1115" s="85">
        <f>F1115*G1115</f>
        <v>0</v>
      </c>
      <c r="I1115" s="8"/>
    </row>
    <row r="1116" spans="1:9" ht="12" customHeight="1">
      <c r="A1116" s="52"/>
      <c r="B1116" s="107" t="s">
        <v>2292</v>
      </c>
      <c r="C1116" s="88"/>
      <c r="D1116" s="78" t="s">
        <v>2293</v>
      </c>
      <c r="E1116" s="82"/>
      <c r="F1116" s="82"/>
      <c r="G1116" s="84"/>
      <c r="H1116" s="85"/>
      <c r="I1116" s="8"/>
    </row>
    <row r="1117" spans="1:9" ht="24">
      <c r="A1117" s="52"/>
      <c r="B1117" s="81" t="s">
        <v>2294</v>
      </c>
      <c r="C1117" s="88"/>
      <c r="D1117" s="86" t="s">
        <v>2295</v>
      </c>
      <c r="E1117" s="87"/>
      <c r="F1117" s="87"/>
      <c r="G1117" s="84"/>
      <c r="H1117" s="85"/>
      <c r="I1117" s="8"/>
    </row>
    <row r="1118" spans="1:9" ht="24">
      <c r="A1118" s="52">
        <f>A1115+1</f>
        <v>558</v>
      </c>
      <c r="B1118" s="81" t="s">
        <v>2296</v>
      </c>
      <c r="C1118" s="88"/>
      <c r="D1118" s="86" t="s">
        <v>2297</v>
      </c>
      <c r="E1118" s="89" t="s">
        <v>79</v>
      </c>
      <c r="F1118" s="192">
        <v>4</v>
      </c>
      <c r="G1118" s="191"/>
      <c r="H1118" s="85">
        <f>F1118*G1118</f>
        <v>0</v>
      </c>
      <c r="I1118" s="8"/>
    </row>
    <row r="1119" spans="1:9">
      <c r="A1119" s="108"/>
      <c r="B1119" s="109"/>
      <c r="C1119" s="110"/>
      <c r="D1119" s="210" t="s">
        <v>2599</v>
      </c>
      <c r="E1119" s="211"/>
      <c r="F1119" s="211"/>
      <c r="G1119" s="211"/>
      <c r="H1119" s="212">
        <f>SUM(H1062:H1118)</f>
        <v>0</v>
      </c>
      <c r="I1119" s="8"/>
    </row>
    <row r="1120" spans="1:9">
      <c r="A1120" s="111"/>
      <c r="B1120" s="112"/>
      <c r="C1120" s="113"/>
      <c r="D1120" s="210" t="s">
        <v>2600</v>
      </c>
      <c r="E1120" s="211"/>
      <c r="F1120" s="211"/>
      <c r="G1120" s="211"/>
      <c r="H1120" s="212">
        <f>H1119+H1059</f>
        <v>0</v>
      </c>
      <c r="I1120" s="8"/>
    </row>
    <row r="1121" spans="1:12" s="17" customFormat="1">
      <c r="A1121" s="114"/>
      <c r="B1121" s="115"/>
      <c r="C1121" s="116"/>
      <c r="D1121" s="117"/>
      <c r="E1121" s="118"/>
      <c r="F1121" s="193"/>
      <c r="G1121" s="194"/>
      <c r="H1121" s="119"/>
      <c r="I1121" s="8"/>
      <c r="J1121" s="8"/>
      <c r="K1121" s="8"/>
      <c r="L1121" s="8"/>
    </row>
    <row r="1122" spans="1:12">
      <c r="A1122" s="52"/>
      <c r="B1122" s="81">
        <v>14</v>
      </c>
      <c r="C1122" s="90"/>
      <c r="D1122" s="120" t="s">
        <v>2601</v>
      </c>
      <c r="E1122" s="87"/>
      <c r="F1122" s="87"/>
      <c r="G1122" s="84"/>
      <c r="H1122" s="85"/>
      <c r="I1122" s="17"/>
      <c r="J1122" s="17"/>
      <c r="K1122" s="17"/>
      <c r="L1122" s="17"/>
    </row>
    <row r="1123" spans="1:12">
      <c r="A1123" s="52"/>
      <c r="B1123" s="81" t="s">
        <v>1078</v>
      </c>
      <c r="C1123" s="90"/>
      <c r="D1123" s="78" t="s">
        <v>2298</v>
      </c>
      <c r="E1123" s="82"/>
      <c r="F1123" s="82"/>
      <c r="G1123" s="84"/>
      <c r="H1123" s="85"/>
      <c r="I1123" s="8"/>
    </row>
    <row r="1124" spans="1:12">
      <c r="A1124" s="52"/>
      <c r="B1124" s="81" t="s">
        <v>2423</v>
      </c>
      <c r="C1124" s="90"/>
      <c r="D1124" s="78" t="s">
        <v>2299</v>
      </c>
      <c r="E1124" s="82"/>
      <c r="F1124" s="82"/>
      <c r="G1124" s="84"/>
      <c r="H1124" s="85"/>
      <c r="I1124" s="8"/>
    </row>
    <row r="1125" spans="1:12">
      <c r="A1125" s="92"/>
      <c r="B1125" s="94" t="s">
        <v>2424</v>
      </c>
      <c r="C1125" s="91"/>
      <c r="D1125" s="96" t="s">
        <v>2300</v>
      </c>
      <c r="E1125" s="87"/>
      <c r="F1125" s="87"/>
      <c r="G1125" s="84"/>
      <c r="H1125" s="85"/>
      <c r="I1125" s="8"/>
    </row>
    <row r="1126" spans="1:12">
      <c r="A1126" s="52">
        <f>A1118+1</f>
        <v>559</v>
      </c>
      <c r="B1126" s="94" t="s">
        <v>2425</v>
      </c>
      <c r="C1126" s="90"/>
      <c r="D1126" s="96" t="s">
        <v>2301</v>
      </c>
      <c r="E1126" s="89" t="s">
        <v>79</v>
      </c>
      <c r="F1126" s="192">
        <v>1</v>
      </c>
      <c r="G1126" s="191"/>
      <c r="H1126" s="85">
        <f>F1126*G1126</f>
        <v>0</v>
      </c>
      <c r="I1126" s="8"/>
    </row>
    <row r="1127" spans="1:12">
      <c r="A1127" s="52"/>
      <c r="B1127" s="81" t="s">
        <v>2426</v>
      </c>
      <c r="C1127" s="90"/>
      <c r="D1127" s="78" t="s">
        <v>2302</v>
      </c>
      <c r="E1127" s="82"/>
      <c r="F1127" s="82"/>
      <c r="G1127" s="84"/>
      <c r="H1127" s="85"/>
      <c r="I1127" s="8"/>
    </row>
    <row r="1128" spans="1:12">
      <c r="A1128" s="92"/>
      <c r="B1128" s="94" t="s">
        <v>2427</v>
      </c>
      <c r="C1128" s="91"/>
      <c r="D1128" s="96" t="s">
        <v>2303</v>
      </c>
      <c r="E1128" s="87"/>
      <c r="F1128" s="87"/>
      <c r="G1128" s="84"/>
      <c r="H1128" s="85"/>
      <c r="I1128" s="8"/>
    </row>
    <row r="1129" spans="1:12">
      <c r="A1129" s="52">
        <f>A1126+1</f>
        <v>560</v>
      </c>
      <c r="B1129" s="94" t="s">
        <v>2428</v>
      </c>
      <c r="C1129" s="90"/>
      <c r="D1129" s="96" t="s">
        <v>1816</v>
      </c>
      <c r="E1129" s="89" t="s">
        <v>79</v>
      </c>
      <c r="F1129" s="192">
        <v>1</v>
      </c>
      <c r="G1129" s="191"/>
      <c r="H1129" s="85">
        <f>F1129*G1129</f>
        <v>0</v>
      </c>
      <c r="I1129" s="8"/>
    </row>
    <row r="1130" spans="1:12">
      <c r="A1130" s="52"/>
      <c r="B1130" s="81" t="s">
        <v>2429</v>
      </c>
      <c r="C1130" s="90"/>
      <c r="D1130" s="78" t="s">
        <v>2304</v>
      </c>
      <c r="E1130" s="82"/>
      <c r="F1130" s="82"/>
      <c r="G1130" s="84"/>
      <c r="H1130" s="85"/>
      <c r="I1130" s="8"/>
    </row>
    <row r="1131" spans="1:12">
      <c r="A1131" s="52"/>
      <c r="B1131" s="94" t="s">
        <v>2430</v>
      </c>
      <c r="C1131" s="90"/>
      <c r="D1131" s="96" t="s">
        <v>2305</v>
      </c>
      <c r="E1131" s="87"/>
      <c r="F1131" s="87"/>
      <c r="G1131" s="84"/>
      <c r="H1131" s="85"/>
      <c r="I1131" s="8"/>
    </row>
    <row r="1132" spans="1:12">
      <c r="A1132" s="52">
        <f>A1129+1</f>
        <v>561</v>
      </c>
      <c r="B1132" s="94" t="s">
        <v>2431</v>
      </c>
      <c r="C1132" s="90"/>
      <c r="D1132" s="96" t="s">
        <v>2306</v>
      </c>
      <c r="E1132" s="89" t="s">
        <v>79</v>
      </c>
      <c r="F1132" s="192">
        <v>1</v>
      </c>
      <c r="G1132" s="191"/>
      <c r="H1132" s="85">
        <f>F1132*G1132</f>
        <v>0</v>
      </c>
      <c r="I1132" s="8"/>
    </row>
    <row r="1133" spans="1:12">
      <c r="A1133" s="52"/>
      <c r="B1133" s="81" t="s">
        <v>2432</v>
      </c>
      <c r="C1133" s="90"/>
      <c r="D1133" s="78" t="s">
        <v>1810</v>
      </c>
      <c r="E1133" s="82"/>
      <c r="F1133" s="82"/>
      <c r="G1133" s="84"/>
      <c r="H1133" s="85"/>
      <c r="I1133" s="8"/>
    </row>
    <row r="1134" spans="1:12">
      <c r="A1134" s="52"/>
      <c r="B1134" s="94" t="s">
        <v>2433</v>
      </c>
      <c r="C1134" s="90"/>
      <c r="D1134" s="96" t="s">
        <v>2307</v>
      </c>
      <c r="E1134" s="89"/>
      <c r="F1134" s="89"/>
      <c r="G1134" s="84"/>
      <c r="H1134" s="85"/>
      <c r="I1134" s="8"/>
    </row>
    <row r="1135" spans="1:12">
      <c r="A1135" s="52">
        <f>A1132+1</f>
        <v>562</v>
      </c>
      <c r="B1135" s="94" t="s">
        <v>2434</v>
      </c>
      <c r="C1135" s="90"/>
      <c r="D1135" s="96" t="s">
        <v>1820</v>
      </c>
      <c r="E1135" s="89" t="s">
        <v>79</v>
      </c>
      <c r="F1135" s="192">
        <v>2</v>
      </c>
      <c r="G1135" s="191"/>
      <c r="H1135" s="85">
        <f>F1135*G1135</f>
        <v>0</v>
      </c>
      <c r="I1135" s="8"/>
    </row>
    <row r="1136" spans="1:12">
      <c r="A1136" s="52"/>
      <c r="B1136" s="81" t="s">
        <v>2435</v>
      </c>
      <c r="C1136" s="90"/>
      <c r="D1136" s="93" t="s">
        <v>2308</v>
      </c>
      <c r="E1136" s="87"/>
      <c r="F1136" s="87"/>
      <c r="G1136" s="84"/>
      <c r="H1136" s="85"/>
      <c r="I1136" s="8"/>
    </row>
    <row r="1137" spans="1:9">
      <c r="A1137" s="52">
        <f>A1135+1</f>
        <v>563</v>
      </c>
      <c r="B1137" s="81" t="s">
        <v>2436</v>
      </c>
      <c r="C1137" s="90"/>
      <c r="D1137" s="93" t="s">
        <v>2309</v>
      </c>
      <c r="E1137" s="89" t="s">
        <v>79</v>
      </c>
      <c r="F1137" s="192">
        <v>3</v>
      </c>
      <c r="G1137" s="191"/>
      <c r="H1137" s="85">
        <f>F1137*G1137</f>
        <v>0</v>
      </c>
      <c r="I1137" s="8"/>
    </row>
    <row r="1138" spans="1:9">
      <c r="A1138" s="52">
        <f>A1137+1</f>
        <v>564</v>
      </c>
      <c r="B1138" s="81" t="s">
        <v>2437</v>
      </c>
      <c r="C1138" s="90"/>
      <c r="D1138" s="93" t="s">
        <v>2310</v>
      </c>
      <c r="E1138" s="89" t="s">
        <v>79</v>
      </c>
      <c r="F1138" s="192">
        <v>4</v>
      </c>
      <c r="G1138" s="191"/>
      <c r="H1138" s="85">
        <f>F1138*G1138</f>
        <v>0</v>
      </c>
      <c r="I1138" s="8"/>
    </row>
    <row r="1139" spans="1:9">
      <c r="A1139" s="52">
        <f>A1138+1</f>
        <v>565</v>
      </c>
      <c r="B1139" s="81" t="s">
        <v>2438</v>
      </c>
      <c r="C1139" s="91"/>
      <c r="D1139" s="93" t="s">
        <v>2311</v>
      </c>
      <c r="E1139" s="89" t="s">
        <v>79</v>
      </c>
      <c r="F1139" s="192">
        <v>2</v>
      </c>
      <c r="G1139" s="191"/>
      <c r="H1139" s="85">
        <f>F1139*G1139</f>
        <v>0</v>
      </c>
      <c r="I1139" s="8"/>
    </row>
    <row r="1140" spans="1:9">
      <c r="A1140" s="52">
        <f>A1139+1</f>
        <v>566</v>
      </c>
      <c r="B1140" s="81" t="s">
        <v>2439</v>
      </c>
      <c r="C1140" s="90"/>
      <c r="D1140" s="93" t="s">
        <v>2312</v>
      </c>
      <c r="E1140" s="89" t="s">
        <v>79</v>
      </c>
      <c r="F1140" s="192">
        <v>2</v>
      </c>
      <c r="G1140" s="191"/>
      <c r="H1140" s="85">
        <f>F1140*G1140</f>
        <v>0</v>
      </c>
      <c r="I1140" s="8"/>
    </row>
    <row r="1141" spans="1:9">
      <c r="A1141" s="52">
        <f>A1140+1</f>
        <v>567</v>
      </c>
      <c r="B1141" s="81" t="s">
        <v>2440</v>
      </c>
      <c r="C1141" s="91"/>
      <c r="D1141" s="93" t="s">
        <v>2313</v>
      </c>
      <c r="E1141" s="89" t="s">
        <v>79</v>
      </c>
      <c r="F1141" s="192">
        <v>4</v>
      </c>
      <c r="G1141" s="191"/>
      <c r="H1141" s="85">
        <f>F1141*G1141</f>
        <v>0</v>
      </c>
      <c r="I1141" s="8"/>
    </row>
    <row r="1142" spans="1:9">
      <c r="A1142" s="52">
        <f>A1141+1</f>
        <v>568</v>
      </c>
      <c r="B1142" s="81" t="s">
        <v>2441</v>
      </c>
      <c r="C1142" s="90"/>
      <c r="D1142" s="93" t="s">
        <v>2314</v>
      </c>
      <c r="E1142" s="89" t="s">
        <v>79</v>
      </c>
      <c r="F1142" s="192">
        <v>14</v>
      </c>
      <c r="G1142" s="191"/>
      <c r="H1142" s="85">
        <f>F1142*G1142</f>
        <v>0</v>
      </c>
      <c r="I1142" s="8"/>
    </row>
    <row r="1143" spans="1:9">
      <c r="A1143" s="52"/>
      <c r="B1143" s="81" t="s">
        <v>2442</v>
      </c>
      <c r="C1143" s="90"/>
      <c r="D1143" s="93" t="s">
        <v>2315</v>
      </c>
      <c r="E1143" s="87"/>
      <c r="F1143" s="87"/>
      <c r="G1143" s="84"/>
      <c r="H1143" s="85"/>
      <c r="I1143" s="8"/>
    </row>
    <row r="1144" spans="1:9">
      <c r="A1144" s="52">
        <f>A1142+1</f>
        <v>569</v>
      </c>
      <c r="B1144" s="81" t="s">
        <v>2443</v>
      </c>
      <c r="C1144" s="90"/>
      <c r="D1144" s="93" t="s">
        <v>2309</v>
      </c>
      <c r="E1144" s="89" t="s">
        <v>79</v>
      </c>
      <c r="F1144" s="192">
        <v>1</v>
      </c>
      <c r="G1144" s="191"/>
      <c r="H1144" s="85">
        <f>F1144*G1144</f>
        <v>0</v>
      </c>
      <c r="I1144" s="8"/>
    </row>
    <row r="1145" spans="1:9">
      <c r="A1145" s="52">
        <f>A1144+1</f>
        <v>570</v>
      </c>
      <c r="B1145" s="81" t="s">
        <v>2444</v>
      </c>
      <c r="C1145" s="90"/>
      <c r="D1145" s="93" t="s">
        <v>2310</v>
      </c>
      <c r="E1145" s="89" t="s">
        <v>79</v>
      </c>
      <c r="F1145" s="192">
        <v>1</v>
      </c>
      <c r="G1145" s="191"/>
      <c r="H1145" s="85">
        <f>F1145*G1145</f>
        <v>0</v>
      </c>
      <c r="I1145" s="8"/>
    </row>
    <row r="1146" spans="1:9">
      <c r="A1146" s="52"/>
      <c r="B1146" s="81" t="s">
        <v>2445</v>
      </c>
      <c r="C1146" s="90"/>
      <c r="D1146" s="121" t="s">
        <v>2316</v>
      </c>
      <c r="E1146" s="87"/>
      <c r="F1146" s="84"/>
      <c r="G1146" s="84"/>
      <c r="H1146" s="85"/>
      <c r="I1146" s="8"/>
    </row>
    <row r="1147" spans="1:9">
      <c r="A1147" s="52">
        <f>A1145+1</f>
        <v>571</v>
      </c>
      <c r="B1147" s="81" t="s">
        <v>2446</v>
      </c>
      <c r="C1147" s="91"/>
      <c r="D1147" s="121" t="s">
        <v>2309</v>
      </c>
      <c r="E1147" s="89" t="s">
        <v>79</v>
      </c>
      <c r="F1147" s="192">
        <v>20</v>
      </c>
      <c r="G1147" s="191"/>
      <c r="H1147" s="85">
        <f>F1147*G1147</f>
        <v>0</v>
      </c>
      <c r="I1147" s="8"/>
    </row>
    <row r="1148" spans="1:9">
      <c r="A1148" s="52">
        <f>A1147+1</f>
        <v>572</v>
      </c>
      <c r="B1148" s="81" t="s">
        <v>2447</v>
      </c>
      <c r="C1148" s="90"/>
      <c r="D1148" s="121" t="s">
        <v>2311</v>
      </c>
      <c r="E1148" s="89" t="s">
        <v>79</v>
      </c>
      <c r="F1148" s="192">
        <v>16</v>
      </c>
      <c r="G1148" s="191"/>
      <c r="H1148" s="85">
        <f>F1148*G1148</f>
        <v>0</v>
      </c>
      <c r="I1148" s="8"/>
    </row>
    <row r="1149" spans="1:9">
      <c r="A1149" s="52"/>
      <c r="B1149" s="81" t="s">
        <v>2448</v>
      </c>
      <c r="C1149" s="90"/>
      <c r="D1149" s="93" t="s">
        <v>1835</v>
      </c>
      <c r="E1149" s="87"/>
      <c r="F1149" s="87"/>
      <c r="G1149" s="84"/>
      <c r="H1149" s="85"/>
      <c r="I1149" s="8"/>
    </row>
    <row r="1150" spans="1:9">
      <c r="A1150" s="52">
        <f>A1148+1</f>
        <v>573</v>
      </c>
      <c r="B1150" s="81" t="s">
        <v>2449</v>
      </c>
      <c r="C1150" s="90"/>
      <c r="D1150" s="93" t="s">
        <v>1837</v>
      </c>
      <c r="E1150" s="89" t="s">
        <v>79</v>
      </c>
      <c r="F1150" s="192">
        <v>8</v>
      </c>
      <c r="G1150" s="191"/>
      <c r="H1150" s="85">
        <f>F1150*G1150</f>
        <v>0</v>
      </c>
      <c r="I1150" s="8"/>
    </row>
    <row r="1151" spans="1:9">
      <c r="A1151" s="52">
        <f>A1150+1</f>
        <v>574</v>
      </c>
      <c r="B1151" s="81" t="s">
        <v>2450</v>
      </c>
      <c r="C1151" s="91"/>
      <c r="D1151" s="93" t="s">
        <v>1839</v>
      </c>
      <c r="E1151" s="89" t="s">
        <v>79</v>
      </c>
      <c r="F1151" s="192">
        <v>3</v>
      </c>
      <c r="G1151" s="191"/>
      <c r="H1151" s="85">
        <f>F1151*G1151</f>
        <v>0</v>
      </c>
      <c r="I1151" s="8"/>
    </row>
    <row r="1152" spans="1:9">
      <c r="A1152" s="52"/>
      <c r="B1152" s="81" t="s">
        <v>2451</v>
      </c>
      <c r="C1152" s="90"/>
      <c r="D1152" s="93" t="s">
        <v>2317</v>
      </c>
      <c r="E1152" s="87"/>
      <c r="F1152" s="87"/>
      <c r="G1152" s="84"/>
      <c r="H1152" s="85"/>
      <c r="I1152" s="8"/>
    </row>
    <row r="1153" spans="1:9">
      <c r="A1153" s="52">
        <f>A1151+1</f>
        <v>575</v>
      </c>
      <c r="B1153" s="81" t="s">
        <v>2452</v>
      </c>
      <c r="C1153" s="90"/>
      <c r="D1153" s="93" t="s">
        <v>2318</v>
      </c>
      <c r="E1153" s="89" t="s">
        <v>79</v>
      </c>
      <c r="F1153" s="192">
        <v>88</v>
      </c>
      <c r="G1153" s="191"/>
      <c r="H1153" s="85">
        <f>F1153*G1153</f>
        <v>0</v>
      </c>
      <c r="I1153" s="8"/>
    </row>
    <row r="1154" spans="1:9">
      <c r="A1154" s="92"/>
      <c r="B1154" s="81" t="s">
        <v>2453</v>
      </c>
      <c r="C1154" s="91"/>
      <c r="D1154" s="78" t="s">
        <v>1841</v>
      </c>
      <c r="E1154" s="82"/>
      <c r="F1154" s="82"/>
      <c r="G1154" s="84"/>
      <c r="H1154" s="85"/>
      <c r="I1154" s="8"/>
    </row>
    <row r="1155" spans="1:9">
      <c r="A1155" s="52"/>
      <c r="B1155" s="81" t="s">
        <v>2454</v>
      </c>
      <c r="C1155" s="90"/>
      <c r="D1155" s="93" t="s">
        <v>2319</v>
      </c>
      <c r="E1155" s="87"/>
      <c r="F1155" s="87"/>
      <c r="G1155" s="84"/>
      <c r="H1155" s="85"/>
      <c r="I1155" s="8"/>
    </row>
    <row r="1156" spans="1:9">
      <c r="A1156" s="52">
        <f>A1153+1</f>
        <v>576</v>
      </c>
      <c r="B1156" s="81" t="s">
        <v>2455</v>
      </c>
      <c r="C1156" s="90"/>
      <c r="D1156" s="93" t="s">
        <v>1820</v>
      </c>
      <c r="E1156" s="89" t="s">
        <v>79</v>
      </c>
      <c r="F1156" s="192">
        <v>1</v>
      </c>
      <c r="G1156" s="191"/>
      <c r="H1156" s="85">
        <f>F1156*G1156</f>
        <v>0</v>
      </c>
      <c r="I1156" s="8"/>
    </row>
    <row r="1157" spans="1:9">
      <c r="A1157" s="92"/>
      <c r="B1157" s="81" t="s">
        <v>2456</v>
      </c>
      <c r="C1157" s="91"/>
      <c r="D1157" s="93" t="s">
        <v>1843</v>
      </c>
      <c r="E1157" s="87"/>
      <c r="F1157" s="87"/>
      <c r="G1157" s="84"/>
      <c r="H1157" s="85"/>
      <c r="I1157" s="8"/>
    </row>
    <row r="1158" spans="1:9">
      <c r="A1158" s="52">
        <f>A1156+1</f>
        <v>577</v>
      </c>
      <c r="B1158" s="81" t="s">
        <v>2457</v>
      </c>
      <c r="C1158" s="90"/>
      <c r="D1158" s="93" t="s">
        <v>1826</v>
      </c>
      <c r="E1158" s="89" t="s">
        <v>79</v>
      </c>
      <c r="F1158" s="192">
        <v>2</v>
      </c>
      <c r="G1158" s="191"/>
      <c r="H1158" s="85">
        <f>F1158*G1158</f>
        <v>0</v>
      </c>
      <c r="I1158" s="8"/>
    </row>
    <row r="1159" spans="1:9">
      <c r="A1159" s="52">
        <f>A1158+1</f>
        <v>578</v>
      </c>
      <c r="B1159" s="81" t="s">
        <v>2458</v>
      </c>
      <c r="C1159" s="91"/>
      <c r="D1159" s="93" t="s">
        <v>1828</v>
      </c>
      <c r="E1159" s="89" t="s">
        <v>79</v>
      </c>
      <c r="F1159" s="192">
        <v>3</v>
      </c>
      <c r="G1159" s="191"/>
      <c r="H1159" s="85">
        <f>F1159*G1159</f>
        <v>0</v>
      </c>
      <c r="I1159" s="8"/>
    </row>
    <row r="1160" spans="1:9">
      <c r="A1160" s="52">
        <f>A1159+1</f>
        <v>579</v>
      </c>
      <c r="B1160" s="81" t="s">
        <v>2459</v>
      </c>
      <c r="C1160" s="90"/>
      <c r="D1160" s="93" t="s">
        <v>1830</v>
      </c>
      <c r="E1160" s="89" t="s">
        <v>79</v>
      </c>
      <c r="F1160" s="192">
        <v>1</v>
      </c>
      <c r="G1160" s="191"/>
      <c r="H1160" s="85">
        <f>F1160*G1160</f>
        <v>0</v>
      </c>
      <c r="I1160" s="8"/>
    </row>
    <row r="1161" spans="1:9">
      <c r="A1161" s="52">
        <f>A1160+1</f>
        <v>580</v>
      </c>
      <c r="B1161" s="81" t="s">
        <v>2460</v>
      </c>
      <c r="C1161" s="90"/>
      <c r="D1161" s="93" t="s">
        <v>1814</v>
      </c>
      <c r="E1161" s="89" t="s">
        <v>79</v>
      </c>
      <c r="F1161" s="192">
        <v>1</v>
      </c>
      <c r="G1161" s="191"/>
      <c r="H1161" s="85">
        <f>F1161*G1161</f>
        <v>0</v>
      </c>
      <c r="I1161" s="8"/>
    </row>
    <row r="1162" spans="1:9">
      <c r="A1162" s="52">
        <f>A1161+1</f>
        <v>581</v>
      </c>
      <c r="B1162" s="81" t="s">
        <v>2461</v>
      </c>
      <c r="C1162" s="90"/>
      <c r="D1162" s="93" t="s">
        <v>1816</v>
      </c>
      <c r="E1162" s="89" t="s">
        <v>79</v>
      </c>
      <c r="F1162" s="192">
        <v>1</v>
      </c>
      <c r="G1162" s="191"/>
      <c r="H1162" s="85">
        <f>F1162*G1162</f>
        <v>0</v>
      </c>
      <c r="I1162" s="8"/>
    </row>
    <row r="1163" spans="1:9">
      <c r="A1163" s="52">
        <f>A1162+1</f>
        <v>582</v>
      </c>
      <c r="B1163" s="81" t="s">
        <v>2462</v>
      </c>
      <c r="C1163" s="90"/>
      <c r="D1163" s="93" t="s">
        <v>1818</v>
      </c>
      <c r="E1163" s="89" t="s">
        <v>79</v>
      </c>
      <c r="F1163" s="192">
        <v>5</v>
      </c>
      <c r="G1163" s="191"/>
      <c r="H1163" s="85">
        <f>F1163*G1163</f>
        <v>0</v>
      </c>
      <c r="I1163" s="8"/>
    </row>
    <row r="1164" spans="1:9">
      <c r="A1164" s="52"/>
      <c r="B1164" s="81" t="s">
        <v>2463</v>
      </c>
      <c r="C1164" s="90"/>
      <c r="D1164" s="78" t="s">
        <v>2320</v>
      </c>
      <c r="E1164" s="82"/>
      <c r="F1164" s="82"/>
      <c r="G1164" s="84"/>
      <c r="H1164" s="85"/>
      <c r="I1164" s="8"/>
    </row>
    <row r="1165" spans="1:9">
      <c r="A1165" s="52"/>
      <c r="B1165" s="81" t="s">
        <v>2464</v>
      </c>
      <c r="C1165" s="90"/>
      <c r="D1165" s="93" t="s">
        <v>2321</v>
      </c>
      <c r="E1165" s="87"/>
      <c r="F1165" s="87"/>
      <c r="G1165" s="84"/>
      <c r="H1165" s="85"/>
      <c r="I1165" s="8"/>
    </row>
    <row r="1166" spans="1:9">
      <c r="A1166" s="52">
        <f>A1163+1</f>
        <v>583</v>
      </c>
      <c r="B1166" s="94" t="s">
        <v>2465</v>
      </c>
      <c r="C1166" s="91"/>
      <c r="D1166" s="96" t="s">
        <v>2322</v>
      </c>
      <c r="E1166" s="89" t="s">
        <v>79</v>
      </c>
      <c r="F1166" s="192">
        <v>1</v>
      </c>
      <c r="G1166" s="191"/>
      <c r="H1166" s="85">
        <f>F1166*G1166</f>
        <v>0</v>
      </c>
      <c r="I1166" s="8"/>
    </row>
    <row r="1167" spans="1:9">
      <c r="A1167" s="52"/>
      <c r="B1167" s="81" t="s">
        <v>2466</v>
      </c>
      <c r="C1167" s="90"/>
      <c r="D1167" s="78" t="s">
        <v>2323</v>
      </c>
      <c r="E1167" s="82"/>
      <c r="F1167" s="82"/>
      <c r="G1167" s="84"/>
      <c r="H1167" s="85"/>
      <c r="I1167" s="8"/>
    </row>
    <row r="1168" spans="1:9">
      <c r="A1168" s="92"/>
      <c r="B1168" s="81" t="s">
        <v>2467</v>
      </c>
      <c r="C1168" s="91"/>
      <c r="D1168" s="93" t="s">
        <v>2324</v>
      </c>
      <c r="E1168" s="87"/>
      <c r="F1168" s="87"/>
      <c r="G1168" s="84"/>
      <c r="H1168" s="85"/>
      <c r="I1168" s="8"/>
    </row>
    <row r="1169" spans="1:9">
      <c r="A1169" s="52">
        <f>A1166+1</f>
        <v>584</v>
      </c>
      <c r="B1169" s="94" t="s">
        <v>2468</v>
      </c>
      <c r="C1169" s="90"/>
      <c r="D1169" s="96" t="s">
        <v>2325</v>
      </c>
      <c r="E1169" s="89" t="s">
        <v>79</v>
      </c>
      <c r="F1169" s="192">
        <v>1</v>
      </c>
      <c r="G1169" s="191"/>
      <c r="H1169" s="85">
        <f>F1169*G1169</f>
        <v>0</v>
      </c>
      <c r="I1169" s="8"/>
    </row>
    <row r="1170" spans="1:9" ht="24">
      <c r="A1170" s="52"/>
      <c r="B1170" s="81" t="s">
        <v>2469</v>
      </c>
      <c r="C1170" s="90"/>
      <c r="D1170" s="122" t="s">
        <v>2326</v>
      </c>
      <c r="E1170" s="87"/>
      <c r="F1170" s="87"/>
      <c r="G1170" s="84"/>
      <c r="H1170" s="85"/>
      <c r="I1170" s="8"/>
    </row>
    <row r="1171" spans="1:9">
      <c r="A1171" s="52">
        <f>A1169+1</f>
        <v>585</v>
      </c>
      <c r="B1171" s="94" t="s">
        <v>2470</v>
      </c>
      <c r="C1171" s="90"/>
      <c r="D1171" s="96" t="s">
        <v>2327</v>
      </c>
      <c r="E1171" s="89" t="s">
        <v>79</v>
      </c>
      <c r="F1171" s="192">
        <v>2</v>
      </c>
      <c r="G1171" s="191"/>
      <c r="H1171" s="85">
        <f>F1171*G1171</f>
        <v>0</v>
      </c>
      <c r="I1171" s="8"/>
    </row>
    <row r="1172" spans="1:9">
      <c r="A1172" s="52"/>
      <c r="B1172" s="81" t="s">
        <v>2471</v>
      </c>
      <c r="C1172" s="90"/>
      <c r="D1172" s="78" t="s">
        <v>2328</v>
      </c>
      <c r="E1172" s="82"/>
      <c r="F1172" s="82"/>
      <c r="G1172" s="84"/>
      <c r="H1172" s="85"/>
      <c r="I1172" s="8"/>
    </row>
    <row r="1173" spans="1:9">
      <c r="A1173" s="52"/>
      <c r="B1173" s="94" t="s">
        <v>2472</v>
      </c>
      <c r="C1173" s="90"/>
      <c r="D1173" s="96" t="s">
        <v>2329</v>
      </c>
      <c r="E1173" s="87"/>
      <c r="F1173" s="87"/>
      <c r="G1173" s="84"/>
      <c r="H1173" s="85"/>
      <c r="I1173" s="8"/>
    </row>
    <row r="1174" spans="1:9">
      <c r="A1174" s="52">
        <f>A1171+1</f>
        <v>586</v>
      </c>
      <c r="B1174" s="94" t="s">
        <v>2473</v>
      </c>
      <c r="C1174" s="91"/>
      <c r="D1174" s="96" t="s">
        <v>1818</v>
      </c>
      <c r="E1174" s="89" t="s">
        <v>79</v>
      </c>
      <c r="F1174" s="192">
        <v>1</v>
      </c>
      <c r="G1174" s="191"/>
      <c r="H1174" s="85">
        <f>F1174*G1174</f>
        <v>0</v>
      </c>
      <c r="I1174" s="8"/>
    </row>
    <row r="1175" spans="1:9">
      <c r="A1175" s="52"/>
      <c r="B1175" s="81" t="s">
        <v>2474</v>
      </c>
      <c r="C1175" s="90"/>
      <c r="D1175" s="78" t="s">
        <v>1927</v>
      </c>
      <c r="E1175" s="82"/>
      <c r="F1175" s="82"/>
      <c r="G1175" s="84"/>
      <c r="H1175" s="85"/>
      <c r="I1175" s="8"/>
    </row>
    <row r="1176" spans="1:9">
      <c r="A1176" s="92"/>
      <c r="B1176" s="81" t="s">
        <v>2475</v>
      </c>
      <c r="C1176" s="91"/>
      <c r="D1176" s="93" t="s">
        <v>2330</v>
      </c>
      <c r="E1176" s="87"/>
      <c r="F1176" s="87"/>
      <c r="G1176" s="84"/>
      <c r="H1176" s="85"/>
      <c r="I1176" s="8"/>
    </row>
    <row r="1177" spans="1:9">
      <c r="A1177" s="52">
        <f>A1174+1</f>
        <v>587</v>
      </c>
      <c r="B1177" s="94" t="s">
        <v>2476</v>
      </c>
      <c r="C1177" s="90"/>
      <c r="D1177" s="97" t="s">
        <v>2331</v>
      </c>
      <c r="E1177" s="89" t="s">
        <v>79</v>
      </c>
      <c r="F1177" s="192">
        <v>1</v>
      </c>
      <c r="G1177" s="191"/>
      <c r="H1177" s="85">
        <f>F1177*G1177</f>
        <v>0</v>
      </c>
      <c r="I1177" s="8"/>
    </row>
    <row r="1178" spans="1:9">
      <c r="A1178" s="52"/>
      <c r="B1178" s="81" t="s">
        <v>2477</v>
      </c>
      <c r="C1178" s="90"/>
      <c r="D1178" s="78" t="s">
        <v>2332</v>
      </c>
      <c r="E1178" s="82"/>
      <c r="F1178" s="82"/>
      <c r="G1178" s="84"/>
      <c r="H1178" s="85"/>
      <c r="I1178" s="8"/>
    </row>
    <row r="1179" spans="1:9">
      <c r="A1179" s="52"/>
      <c r="B1179" s="81" t="s">
        <v>2478</v>
      </c>
      <c r="C1179" s="90"/>
      <c r="D1179" s="93" t="s">
        <v>2333</v>
      </c>
      <c r="E1179" s="87"/>
      <c r="F1179" s="87"/>
      <c r="G1179" s="84"/>
      <c r="H1179" s="85"/>
      <c r="I1179" s="8"/>
    </row>
    <row r="1180" spans="1:9">
      <c r="A1180" s="52">
        <f>A1177+1</f>
        <v>588</v>
      </c>
      <c r="B1180" s="94" t="s">
        <v>2479</v>
      </c>
      <c r="C1180" s="91"/>
      <c r="D1180" s="96" t="s">
        <v>2334</v>
      </c>
      <c r="E1180" s="89" t="s">
        <v>79</v>
      </c>
      <c r="F1180" s="192">
        <v>1</v>
      </c>
      <c r="G1180" s="191"/>
      <c r="H1180" s="85">
        <f>F1180*G1180</f>
        <v>0</v>
      </c>
      <c r="I1180" s="8"/>
    </row>
    <row r="1181" spans="1:9">
      <c r="A1181" s="92"/>
      <c r="B1181" s="81" t="s">
        <v>2480</v>
      </c>
      <c r="C1181" s="91"/>
      <c r="D1181" s="93" t="s">
        <v>2335</v>
      </c>
      <c r="E1181" s="87"/>
      <c r="F1181" s="87"/>
      <c r="G1181" s="84"/>
      <c r="H1181" s="85"/>
      <c r="I1181" s="8"/>
    </row>
    <row r="1182" spans="1:9">
      <c r="A1182" s="52">
        <f>A1180+1</f>
        <v>589</v>
      </c>
      <c r="B1182" s="94" t="s">
        <v>2481</v>
      </c>
      <c r="C1182" s="90"/>
      <c r="D1182" s="96" t="s">
        <v>2336</v>
      </c>
      <c r="E1182" s="89" t="s">
        <v>79</v>
      </c>
      <c r="F1182" s="192">
        <v>1</v>
      </c>
      <c r="G1182" s="191"/>
      <c r="H1182" s="85">
        <f>F1182*G1182</f>
        <v>0</v>
      </c>
      <c r="I1182" s="8"/>
    </row>
    <row r="1183" spans="1:9">
      <c r="A1183" s="92"/>
      <c r="B1183" s="81" t="s">
        <v>1078</v>
      </c>
      <c r="C1183" s="91"/>
      <c r="D1183" s="210" t="s">
        <v>2298</v>
      </c>
      <c r="E1183" s="211"/>
      <c r="F1183" s="211"/>
      <c r="G1183" s="211"/>
      <c r="H1183" s="212">
        <f>SUM(H1122:H1182)</f>
        <v>0</v>
      </c>
      <c r="I1183" s="8"/>
    </row>
    <row r="1184" spans="1:9">
      <c r="A1184" s="52"/>
      <c r="B1184" s="81" t="s">
        <v>2482</v>
      </c>
      <c r="C1184" s="90"/>
      <c r="D1184" s="78" t="s">
        <v>2337</v>
      </c>
      <c r="E1184" s="82"/>
      <c r="F1184" s="82"/>
      <c r="G1184" s="84"/>
      <c r="H1184" s="85"/>
      <c r="I1184" s="8"/>
    </row>
    <row r="1185" spans="1:9">
      <c r="A1185" s="52"/>
      <c r="B1185" s="94" t="s">
        <v>2483</v>
      </c>
      <c r="C1185" s="90"/>
      <c r="D1185" s="103" t="s">
        <v>2338</v>
      </c>
      <c r="E1185" s="89"/>
      <c r="F1185" s="89"/>
      <c r="G1185" s="84"/>
      <c r="H1185" s="85"/>
      <c r="I1185" s="8"/>
    </row>
    <row r="1186" spans="1:9">
      <c r="A1186" s="52"/>
      <c r="B1186" s="94" t="s">
        <v>2484</v>
      </c>
      <c r="C1186" s="90"/>
      <c r="D1186" s="96" t="s">
        <v>2339</v>
      </c>
      <c r="E1186" s="89"/>
      <c r="F1186" s="89"/>
      <c r="G1186" s="84"/>
      <c r="H1186" s="85"/>
      <c r="I1186" s="8"/>
    </row>
    <row r="1187" spans="1:9">
      <c r="A1187" s="52">
        <f>A1182+1</f>
        <v>590</v>
      </c>
      <c r="B1187" s="94" t="s">
        <v>2485</v>
      </c>
      <c r="C1187" s="123"/>
      <c r="D1187" s="96" t="s">
        <v>2340</v>
      </c>
      <c r="E1187" s="89" t="s">
        <v>1320</v>
      </c>
      <c r="F1187" s="192">
        <v>3</v>
      </c>
      <c r="G1187" s="191"/>
      <c r="H1187" s="85">
        <f>F1187*G1187</f>
        <v>0</v>
      </c>
      <c r="I1187" s="8"/>
    </row>
    <row r="1188" spans="1:9">
      <c r="A1188" s="52"/>
      <c r="B1188" s="94" t="s">
        <v>2486</v>
      </c>
      <c r="C1188" s="123"/>
      <c r="D1188" s="96" t="s">
        <v>2341</v>
      </c>
      <c r="E1188" s="89"/>
      <c r="F1188" s="89"/>
      <c r="G1188" s="84"/>
      <c r="H1188" s="85"/>
      <c r="I1188" s="8"/>
    </row>
    <row r="1189" spans="1:9" ht="24">
      <c r="A1189" s="52">
        <f>A1187+1</f>
        <v>591</v>
      </c>
      <c r="B1189" s="94" t="s">
        <v>2487</v>
      </c>
      <c r="C1189" s="123"/>
      <c r="D1189" s="96" t="s">
        <v>2342</v>
      </c>
      <c r="E1189" s="89" t="s">
        <v>79</v>
      </c>
      <c r="F1189" s="192">
        <v>124</v>
      </c>
      <c r="G1189" s="191"/>
      <c r="H1189" s="85">
        <f>F1189*G1189</f>
        <v>0</v>
      </c>
      <c r="I1189" s="8"/>
    </row>
    <row r="1190" spans="1:9">
      <c r="A1190" s="52"/>
      <c r="B1190" s="94" t="s">
        <v>2488</v>
      </c>
      <c r="C1190" s="123"/>
      <c r="D1190" s="101" t="s">
        <v>2343</v>
      </c>
      <c r="E1190" s="89"/>
      <c r="F1190" s="89"/>
      <c r="G1190" s="84"/>
      <c r="H1190" s="85"/>
      <c r="I1190" s="8"/>
    </row>
    <row r="1191" spans="1:9">
      <c r="A1191" s="52">
        <f>A1189+1</f>
        <v>592</v>
      </c>
      <c r="B1191" s="94" t="s">
        <v>2489</v>
      </c>
      <c r="C1191" s="123"/>
      <c r="D1191" s="101" t="s">
        <v>2344</v>
      </c>
      <c r="E1191" s="89" t="s">
        <v>1320</v>
      </c>
      <c r="F1191" s="192">
        <v>1</v>
      </c>
      <c r="G1191" s="191"/>
      <c r="H1191" s="85">
        <f>F1191*G1191</f>
        <v>0</v>
      </c>
      <c r="I1191" s="8"/>
    </row>
    <row r="1192" spans="1:9" ht="24">
      <c r="A1192" s="52"/>
      <c r="B1192" s="94" t="s">
        <v>2490</v>
      </c>
      <c r="C1192" s="123"/>
      <c r="D1192" s="96" t="s">
        <v>2345</v>
      </c>
      <c r="E1192" s="89"/>
      <c r="F1192" s="89"/>
      <c r="G1192" s="84"/>
      <c r="H1192" s="85"/>
      <c r="I1192" s="8"/>
    </row>
    <row r="1193" spans="1:9" ht="24">
      <c r="A1193" s="52">
        <f>A1191+1</f>
        <v>593</v>
      </c>
      <c r="B1193" s="94" t="s">
        <v>2491</v>
      </c>
      <c r="C1193" s="123"/>
      <c r="D1193" s="96" t="s">
        <v>2346</v>
      </c>
      <c r="E1193" s="89" t="s">
        <v>79</v>
      </c>
      <c r="F1193" s="192">
        <v>1</v>
      </c>
      <c r="G1193" s="191"/>
      <c r="H1193" s="85">
        <f>F1193*G1193</f>
        <v>0</v>
      </c>
      <c r="I1193" s="8"/>
    </row>
    <row r="1194" spans="1:9">
      <c r="A1194" s="52"/>
      <c r="B1194" s="94" t="s">
        <v>2492</v>
      </c>
      <c r="C1194" s="123"/>
      <c r="D1194" s="96" t="s">
        <v>2347</v>
      </c>
      <c r="E1194" s="89"/>
      <c r="F1194" s="89"/>
      <c r="G1194" s="84"/>
      <c r="H1194" s="85"/>
      <c r="I1194" s="8"/>
    </row>
    <row r="1195" spans="1:9">
      <c r="A1195" s="52">
        <f>A1193+1</f>
        <v>594</v>
      </c>
      <c r="B1195" s="94" t="s">
        <v>2493</v>
      </c>
      <c r="C1195" s="123"/>
      <c r="D1195" s="96" t="s">
        <v>2348</v>
      </c>
      <c r="E1195" s="89" t="s">
        <v>79</v>
      </c>
      <c r="F1195" s="192">
        <v>2</v>
      </c>
      <c r="G1195" s="191"/>
      <c r="H1195" s="85">
        <f>F1195*G1195</f>
        <v>0</v>
      </c>
      <c r="I1195" s="8"/>
    </row>
    <row r="1196" spans="1:9" ht="24">
      <c r="A1196" s="52"/>
      <c r="B1196" s="94" t="s">
        <v>2492</v>
      </c>
      <c r="C1196" s="123"/>
      <c r="D1196" s="96" t="s">
        <v>2349</v>
      </c>
      <c r="E1196" s="89"/>
      <c r="F1196" s="89"/>
      <c r="G1196" s="84"/>
      <c r="H1196" s="85"/>
      <c r="I1196" s="8"/>
    </row>
    <row r="1197" spans="1:9">
      <c r="A1197" s="52">
        <f>A1195+1</f>
        <v>595</v>
      </c>
      <c r="B1197" s="94" t="s">
        <v>2493</v>
      </c>
      <c r="C1197" s="123"/>
      <c r="D1197" s="96" t="s">
        <v>2350</v>
      </c>
      <c r="E1197" s="89" t="s">
        <v>79</v>
      </c>
      <c r="F1197" s="192">
        <v>1</v>
      </c>
      <c r="G1197" s="191"/>
      <c r="H1197" s="85">
        <f>F1197*G1197</f>
        <v>0</v>
      </c>
      <c r="I1197" s="8"/>
    </row>
    <row r="1198" spans="1:9">
      <c r="A1198" s="52"/>
      <c r="B1198" s="81" t="s">
        <v>2494</v>
      </c>
      <c r="C1198" s="123"/>
      <c r="D1198" s="78" t="s">
        <v>2351</v>
      </c>
      <c r="E1198" s="82"/>
      <c r="F1198" s="82"/>
      <c r="G1198" s="84"/>
      <c r="H1198" s="85"/>
      <c r="I1198" s="8"/>
    </row>
    <row r="1199" spans="1:9">
      <c r="A1199" s="52"/>
      <c r="B1199" s="81" t="s">
        <v>2495</v>
      </c>
      <c r="C1199" s="123"/>
      <c r="D1199" s="93" t="s">
        <v>2352</v>
      </c>
      <c r="E1199" s="87"/>
      <c r="F1199" s="87"/>
      <c r="G1199" s="84"/>
      <c r="H1199" s="85"/>
      <c r="I1199" s="8"/>
    </row>
    <row r="1200" spans="1:9">
      <c r="A1200" s="52">
        <f>A1197+1</f>
        <v>596</v>
      </c>
      <c r="B1200" s="81" t="s">
        <v>2496</v>
      </c>
      <c r="C1200" s="123"/>
      <c r="D1200" s="93" t="s">
        <v>2353</v>
      </c>
      <c r="E1200" s="89" t="s">
        <v>79</v>
      </c>
      <c r="F1200" s="192">
        <v>14</v>
      </c>
      <c r="G1200" s="191"/>
      <c r="H1200" s="85">
        <f>F1200*G1200</f>
        <v>0</v>
      </c>
      <c r="I1200" s="8"/>
    </row>
    <row r="1201" spans="1:9">
      <c r="A1201" s="52"/>
      <c r="B1201" s="81" t="s">
        <v>2497</v>
      </c>
      <c r="C1201" s="123"/>
      <c r="D1201" s="78" t="s">
        <v>2354</v>
      </c>
      <c r="E1201" s="82"/>
      <c r="F1201" s="82"/>
      <c r="G1201" s="84"/>
      <c r="H1201" s="85"/>
      <c r="I1201" s="8"/>
    </row>
    <row r="1202" spans="1:9">
      <c r="A1202" s="52"/>
      <c r="B1202" s="81" t="s">
        <v>2498</v>
      </c>
      <c r="C1202" s="123"/>
      <c r="D1202" s="93" t="s">
        <v>2355</v>
      </c>
      <c r="E1202" s="87"/>
      <c r="F1202" s="87"/>
      <c r="G1202" s="84"/>
      <c r="H1202" s="85"/>
      <c r="I1202" s="8"/>
    </row>
    <row r="1203" spans="1:9">
      <c r="A1203" s="52">
        <f>A1200+1</f>
        <v>597</v>
      </c>
      <c r="B1203" s="81" t="s">
        <v>2499</v>
      </c>
      <c r="C1203" s="123"/>
      <c r="D1203" s="93" t="s">
        <v>2356</v>
      </c>
      <c r="E1203" s="89" t="s">
        <v>79</v>
      </c>
      <c r="F1203" s="192">
        <v>2</v>
      </c>
      <c r="G1203" s="191"/>
      <c r="H1203" s="85">
        <f>F1203*G1203</f>
        <v>0</v>
      </c>
      <c r="I1203" s="8"/>
    </row>
    <row r="1204" spans="1:9">
      <c r="A1204" s="52"/>
      <c r="B1204" s="81" t="s">
        <v>2482</v>
      </c>
      <c r="C1204" s="123"/>
      <c r="D1204" s="210" t="s">
        <v>2337</v>
      </c>
      <c r="E1204" s="211"/>
      <c r="F1204" s="211"/>
      <c r="G1204" s="211"/>
      <c r="H1204" s="212">
        <f>SUM(H1185:H1203)</f>
        <v>0</v>
      </c>
      <c r="I1204" s="8"/>
    </row>
    <row r="1205" spans="1:9">
      <c r="A1205" s="52"/>
      <c r="B1205" s="81" t="s">
        <v>2500</v>
      </c>
      <c r="C1205" s="123"/>
      <c r="D1205" s="102" t="s">
        <v>2357</v>
      </c>
      <c r="E1205" s="82"/>
      <c r="F1205" s="82"/>
      <c r="G1205" s="84"/>
      <c r="H1205" s="85"/>
      <c r="I1205" s="8"/>
    </row>
    <row r="1206" spans="1:9">
      <c r="A1206" s="52"/>
      <c r="B1206" s="81" t="s">
        <v>2501</v>
      </c>
      <c r="C1206" s="123"/>
      <c r="D1206" s="78" t="s">
        <v>2358</v>
      </c>
      <c r="E1206" s="82"/>
      <c r="F1206" s="82"/>
      <c r="G1206" s="84"/>
      <c r="H1206" s="85"/>
      <c r="I1206" s="8"/>
    </row>
    <row r="1207" spans="1:9">
      <c r="A1207" s="52"/>
      <c r="B1207" s="81" t="s">
        <v>2502</v>
      </c>
      <c r="C1207" s="123"/>
      <c r="D1207" s="93" t="s">
        <v>1750</v>
      </c>
      <c r="E1207" s="87"/>
      <c r="F1207" s="87"/>
      <c r="G1207" s="84"/>
      <c r="H1207" s="85"/>
      <c r="I1207" s="8"/>
    </row>
    <row r="1208" spans="1:9">
      <c r="A1208" s="52">
        <f>A1203+1</f>
        <v>598</v>
      </c>
      <c r="B1208" s="81" t="s">
        <v>2503</v>
      </c>
      <c r="C1208" s="123"/>
      <c r="D1208" s="93" t="s">
        <v>2359</v>
      </c>
      <c r="E1208" s="89" t="s">
        <v>79</v>
      </c>
      <c r="F1208" s="192">
        <v>10</v>
      </c>
      <c r="G1208" s="191"/>
      <c r="H1208" s="85">
        <f>F1208*G1208</f>
        <v>0</v>
      </c>
      <c r="I1208" s="8"/>
    </row>
    <row r="1209" spans="1:9">
      <c r="A1209" s="52"/>
      <c r="B1209" s="94" t="s">
        <v>2504</v>
      </c>
      <c r="C1209" s="123"/>
      <c r="D1209" s="103" t="s">
        <v>2360</v>
      </c>
      <c r="E1209" s="89"/>
      <c r="F1209" s="89"/>
      <c r="G1209" s="84"/>
      <c r="H1209" s="85"/>
      <c r="I1209" s="8"/>
    </row>
    <row r="1210" spans="1:9" ht="24">
      <c r="A1210" s="52">
        <f>A1208+1</f>
        <v>599</v>
      </c>
      <c r="B1210" s="94" t="s">
        <v>2505</v>
      </c>
      <c r="C1210" s="123"/>
      <c r="D1210" s="96" t="s">
        <v>2361</v>
      </c>
      <c r="E1210" s="89" t="s">
        <v>79</v>
      </c>
      <c r="F1210" s="192">
        <v>1</v>
      </c>
      <c r="G1210" s="191"/>
      <c r="H1210" s="85">
        <f>F1210*G1210</f>
        <v>0</v>
      </c>
      <c r="I1210" s="8"/>
    </row>
    <row r="1211" spans="1:9">
      <c r="A1211" s="52">
        <f>A1210+1</f>
        <v>600</v>
      </c>
      <c r="B1211" s="94" t="s">
        <v>2506</v>
      </c>
      <c r="C1211" s="123"/>
      <c r="D1211" s="96" t="s">
        <v>2362</v>
      </c>
      <c r="E1211" s="89" t="s">
        <v>79</v>
      </c>
      <c r="F1211" s="192">
        <v>3</v>
      </c>
      <c r="G1211" s="191"/>
      <c r="H1211" s="85">
        <f>F1211*G1211</f>
        <v>0</v>
      </c>
      <c r="I1211" s="8"/>
    </row>
    <row r="1212" spans="1:9">
      <c r="A1212" s="52"/>
      <c r="B1212" s="81" t="s">
        <v>2500</v>
      </c>
      <c r="C1212" s="123"/>
      <c r="D1212" s="210" t="s">
        <v>2357</v>
      </c>
      <c r="E1212" s="211"/>
      <c r="F1212" s="211"/>
      <c r="G1212" s="211"/>
      <c r="H1212" s="212">
        <f>SUM(H1206:H1211)</f>
        <v>0</v>
      </c>
      <c r="I1212" s="8"/>
    </row>
    <row r="1213" spans="1:9">
      <c r="A1213" s="52"/>
      <c r="B1213" s="81" t="s">
        <v>2507</v>
      </c>
      <c r="C1213" s="123"/>
      <c r="D1213" s="78" t="s">
        <v>2013</v>
      </c>
      <c r="E1213" s="82"/>
      <c r="F1213" s="82"/>
      <c r="G1213" s="84"/>
      <c r="H1213" s="85"/>
      <c r="I1213" s="8"/>
    </row>
    <row r="1214" spans="1:9">
      <c r="A1214" s="52"/>
      <c r="B1214" s="94" t="s">
        <v>2508</v>
      </c>
      <c r="C1214" s="123"/>
      <c r="D1214" s="103" t="s">
        <v>2363</v>
      </c>
      <c r="E1214" s="82"/>
      <c r="F1214" s="82"/>
      <c r="G1214" s="235"/>
      <c r="H1214" s="83"/>
      <c r="I1214" s="8"/>
    </row>
    <row r="1215" spans="1:9">
      <c r="A1215" s="52"/>
      <c r="B1215" s="94" t="s">
        <v>2509</v>
      </c>
      <c r="C1215" s="123"/>
      <c r="D1215" s="96" t="s">
        <v>2364</v>
      </c>
      <c r="E1215" s="87"/>
      <c r="F1215" s="87"/>
      <c r="G1215" s="84"/>
      <c r="H1215" s="85"/>
      <c r="I1215" s="8"/>
    </row>
    <row r="1216" spans="1:9">
      <c r="A1216" s="52">
        <f>A1211+1</f>
        <v>601</v>
      </c>
      <c r="B1216" s="94" t="s">
        <v>2510</v>
      </c>
      <c r="C1216" s="123"/>
      <c r="D1216" s="96" t="s">
        <v>2365</v>
      </c>
      <c r="E1216" s="89" t="s">
        <v>124</v>
      </c>
      <c r="F1216" s="192">
        <v>6</v>
      </c>
      <c r="G1216" s="191"/>
      <c r="H1216" s="85">
        <f>F1216*G1216</f>
        <v>0</v>
      </c>
      <c r="I1216" s="8"/>
    </row>
    <row r="1217" spans="1:9">
      <c r="A1217" s="52">
        <f>A1216+1</f>
        <v>602</v>
      </c>
      <c r="B1217" s="94" t="s">
        <v>2511</v>
      </c>
      <c r="C1217" s="123"/>
      <c r="D1217" s="96" t="s">
        <v>2366</v>
      </c>
      <c r="E1217" s="89" t="s">
        <v>124</v>
      </c>
      <c r="F1217" s="192">
        <v>6</v>
      </c>
      <c r="G1217" s="191"/>
      <c r="H1217" s="85">
        <f>F1217*G1217</f>
        <v>0</v>
      </c>
      <c r="I1217" s="8"/>
    </row>
    <row r="1218" spans="1:9">
      <c r="A1218" s="52">
        <f>A1217+1</f>
        <v>603</v>
      </c>
      <c r="B1218" s="94" t="s">
        <v>2512</v>
      </c>
      <c r="C1218" s="123"/>
      <c r="D1218" s="96" t="s">
        <v>2367</v>
      </c>
      <c r="E1218" s="89" t="s">
        <v>124</v>
      </c>
      <c r="F1218" s="192">
        <v>14</v>
      </c>
      <c r="G1218" s="191"/>
      <c r="H1218" s="85">
        <f>F1218*G1218</f>
        <v>0</v>
      </c>
      <c r="I1218" s="8"/>
    </row>
    <row r="1219" spans="1:9">
      <c r="A1219" s="52">
        <f>A1218+1</f>
        <v>604</v>
      </c>
      <c r="B1219" s="94" t="s">
        <v>2513</v>
      </c>
      <c r="C1219" s="123"/>
      <c r="D1219" s="96" t="s">
        <v>2368</v>
      </c>
      <c r="E1219" s="89" t="s">
        <v>124</v>
      </c>
      <c r="F1219" s="192">
        <v>8</v>
      </c>
      <c r="G1219" s="191"/>
      <c r="H1219" s="85">
        <f>F1219*G1219</f>
        <v>0</v>
      </c>
      <c r="I1219" s="8"/>
    </row>
    <row r="1220" spans="1:9">
      <c r="A1220" s="52">
        <f>A1219+1</f>
        <v>605</v>
      </c>
      <c r="B1220" s="94" t="s">
        <v>2514</v>
      </c>
      <c r="C1220" s="123"/>
      <c r="D1220" s="96" t="s">
        <v>2369</v>
      </c>
      <c r="E1220" s="89" t="s">
        <v>124</v>
      </c>
      <c r="F1220" s="192">
        <v>12</v>
      </c>
      <c r="G1220" s="191"/>
      <c r="H1220" s="85">
        <f>F1220*G1220</f>
        <v>0</v>
      </c>
      <c r="I1220" s="8"/>
    </row>
    <row r="1221" spans="1:9">
      <c r="A1221" s="52">
        <f>A1220+1</f>
        <v>606</v>
      </c>
      <c r="B1221" s="94" t="s">
        <v>2515</v>
      </c>
      <c r="C1221" s="123"/>
      <c r="D1221" s="96" t="s">
        <v>2370</v>
      </c>
      <c r="E1221" s="89" t="s">
        <v>124</v>
      </c>
      <c r="F1221" s="192">
        <v>62</v>
      </c>
      <c r="G1221" s="191"/>
      <c r="H1221" s="85">
        <f>F1221*G1221</f>
        <v>0</v>
      </c>
      <c r="I1221" s="8"/>
    </row>
    <row r="1222" spans="1:9">
      <c r="A1222" s="52">
        <f>A1221+1</f>
        <v>607</v>
      </c>
      <c r="B1222" s="94" t="s">
        <v>2516</v>
      </c>
      <c r="C1222" s="123"/>
      <c r="D1222" s="96" t="s">
        <v>2371</v>
      </c>
      <c r="E1222" s="89" t="s">
        <v>124</v>
      </c>
      <c r="F1222" s="192">
        <v>10</v>
      </c>
      <c r="G1222" s="191"/>
      <c r="H1222" s="85">
        <f>F1222*G1222</f>
        <v>0</v>
      </c>
      <c r="I1222" s="8"/>
    </row>
    <row r="1223" spans="1:9">
      <c r="A1223" s="52">
        <f>A1222+1</f>
        <v>608</v>
      </c>
      <c r="B1223" s="94" t="s">
        <v>2517</v>
      </c>
      <c r="C1223" s="123"/>
      <c r="D1223" s="96" t="s">
        <v>2372</v>
      </c>
      <c r="E1223" s="89" t="s">
        <v>124</v>
      </c>
      <c r="F1223" s="192">
        <v>24</v>
      </c>
      <c r="G1223" s="191"/>
      <c r="H1223" s="85">
        <f>F1223*G1223</f>
        <v>0</v>
      </c>
      <c r="I1223" s="8"/>
    </row>
    <row r="1224" spans="1:9">
      <c r="A1224" s="52"/>
      <c r="B1224" s="81" t="s">
        <v>2518</v>
      </c>
      <c r="C1224" s="123"/>
      <c r="D1224" s="78" t="s">
        <v>2373</v>
      </c>
      <c r="E1224" s="82"/>
      <c r="F1224" s="82"/>
      <c r="G1224" s="84"/>
      <c r="H1224" s="85"/>
      <c r="I1224" s="8"/>
    </row>
    <row r="1225" spans="1:9">
      <c r="A1225" s="52"/>
      <c r="B1225" s="81" t="s">
        <v>2519</v>
      </c>
      <c r="C1225" s="123"/>
      <c r="D1225" s="93" t="s">
        <v>2374</v>
      </c>
      <c r="E1225" s="87"/>
      <c r="F1225" s="87"/>
      <c r="G1225" s="84"/>
      <c r="H1225" s="85"/>
      <c r="I1225" s="8"/>
    </row>
    <row r="1226" spans="1:9">
      <c r="A1226" s="52">
        <f>A1223+1</f>
        <v>609</v>
      </c>
      <c r="B1226" s="81" t="s">
        <v>2520</v>
      </c>
      <c r="C1226" s="123"/>
      <c r="D1226" s="93" t="s">
        <v>2309</v>
      </c>
      <c r="E1226" s="89" t="s">
        <v>124</v>
      </c>
      <c r="F1226" s="192">
        <v>6</v>
      </c>
      <c r="G1226" s="191"/>
      <c r="H1226" s="85">
        <f>F1226*G1226</f>
        <v>0</v>
      </c>
      <c r="I1226" s="8"/>
    </row>
    <row r="1227" spans="1:9">
      <c r="A1227" s="52">
        <f>A1226+1</f>
        <v>610</v>
      </c>
      <c r="B1227" s="81" t="s">
        <v>2521</v>
      </c>
      <c r="C1227" s="123"/>
      <c r="D1227" s="93" t="s">
        <v>2310</v>
      </c>
      <c r="E1227" s="89" t="s">
        <v>124</v>
      </c>
      <c r="F1227" s="192">
        <v>8</v>
      </c>
      <c r="G1227" s="191"/>
      <c r="H1227" s="85">
        <f>F1227*G1227</f>
        <v>0</v>
      </c>
      <c r="I1227" s="8"/>
    </row>
    <row r="1228" spans="1:9">
      <c r="A1228" s="52">
        <f>A1227+1</f>
        <v>611</v>
      </c>
      <c r="B1228" s="81" t="s">
        <v>2522</v>
      </c>
      <c r="C1228" s="123"/>
      <c r="D1228" s="93" t="s">
        <v>2311</v>
      </c>
      <c r="E1228" s="89" t="s">
        <v>124</v>
      </c>
      <c r="F1228" s="192">
        <v>468</v>
      </c>
      <c r="G1228" s="191"/>
      <c r="H1228" s="85">
        <f>F1228*G1228</f>
        <v>0</v>
      </c>
      <c r="I1228" s="8"/>
    </row>
    <row r="1229" spans="1:9">
      <c r="A1229" s="52">
        <f>A1228+1</f>
        <v>612</v>
      </c>
      <c r="B1229" s="81" t="s">
        <v>2523</v>
      </c>
      <c r="C1229" s="123"/>
      <c r="D1229" s="93" t="s">
        <v>2312</v>
      </c>
      <c r="E1229" s="89" t="s">
        <v>124</v>
      </c>
      <c r="F1229" s="192">
        <v>164</v>
      </c>
      <c r="G1229" s="191"/>
      <c r="H1229" s="85">
        <f>F1229*G1229</f>
        <v>0</v>
      </c>
      <c r="I1229" s="8"/>
    </row>
    <row r="1230" spans="1:9">
      <c r="A1230" s="52">
        <f>A1229+1</f>
        <v>613</v>
      </c>
      <c r="B1230" s="81" t="s">
        <v>2524</v>
      </c>
      <c r="C1230" s="123"/>
      <c r="D1230" s="93" t="s">
        <v>2313</v>
      </c>
      <c r="E1230" s="89" t="s">
        <v>124</v>
      </c>
      <c r="F1230" s="192">
        <v>173</v>
      </c>
      <c r="G1230" s="191"/>
      <c r="H1230" s="85">
        <f>F1230*G1230</f>
        <v>0</v>
      </c>
      <c r="I1230" s="8"/>
    </row>
    <row r="1231" spans="1:9">
      <c r="A1231" s="52">
        <f>A1230+1</f>
        <v>614</v>
      </c>
      <c r="B1231" s="81" t="s">
        <v>2525</v>
      </c>
      <c r="C1231" s="123"/>
      <c r="D1231" s="93" t="s">
        <v>2314</v>
      </c>
      <c r="E1231" s="89" t="s">
        <v>124</v>
      </c>
      <c r="F1231" s="192">
        <v>322</v>
      </c>
      <c r="G1231" s="191"/>
      <c r="H1231" s="85">
        <f>F1231*G1231</f>
        <v>0</v>
      </c>
      <c r="I1231" s="8"/>
    </row>
    <row r="1232" spans="1:9">
      <c r="A1232" s="52">
        <f>A1231+1</f>
        <v>615</v>
      </c>
      <c r="B1232" s="94" t="s">
        <v>2526</v>
      </c>
      <c r="C1232" s="123"/>
      <c r="D1232" s="96" t="s">
        <v>1820</v>
      </c>
      <c r="E1232" s="89" t="s">
        <v>124</v>
      </c>
      <c r="F1232" s="192">
        <v>206</v>
      </c>
      <c r="G1232" s="191"/>
      <c r="H1232" s="85">
        <f>F1232*G1232</f>
        <v>0</v>
      </c>
      <c r="I1232" s="8"/>
    </row>
    <row r="1233" spans="1:9">
      <c r="A1233" s="52"/>
      <c r="B1233" s="81" t="s">
        <v>2527</v>
      </c>
      <c r="C1233" s="123"/>
      <c r="D1233" s="78" t="s">
        <v>2375</v>
      </c>
      <c r="E1233" s="82"/>
      <c r="F1233" s="82"/>
      <c r="G1233" s="84"/>
      <c r="H1233" s="85"/>
      <c r="I1233" s="8"/>
    </row>
    <row r="1234" spans="1:9">
      <c r="A1234" s="52"/>
      <c r="B1234" s="81" t="s">
        <v>2528</v>
      </c>
      <c r="C1234" s="123"/>
      <c r="D1234" s="93" t="s">
        <v>2376</v>
      </c>
      <c r="E1234" s="87"/>
      <c r="F1234" s="87"/>
      <c r="G1234" s="84"/>
      <c r="H1234" s="85"/>
      <c r="I1234" s="8"/>
    </row>
    <row r="1235" spans="1:9">
      <c r="A1235" s="52">
        <f>A1232+1</f>
        <v>616</v>
      </c>
      <c r="B1235" s="81" t="s">
        <v>2529</v>
      </c>
      <c r="C1235" s="123"/>
      <c r="D1235" s="93" t="s">
        <v>2377</v>
      </c>
      <c r="E1235" s="89" t="s">
        <v>124</v>
      </c>
      <c r="F1235" s="192">
        <v>162</v>
      </c>
      <c r="G1235" s="191"/>
      <c r="H1235" s="85">
        <f>F1235*G1235</f>
        <v>0</v>
      </c>
      <c r="I1235" s="8"/>
    </row>
    <row r="1236" spans="1:9">
      <c r="A1236" s="52">
        <f>A1235+1</f>
        <v>617</v>
      </c>
      <c r="B1236" s="81" t="s">
        <v>2530</v>
      </c>
      <c r="C1236" s="123"/>
      <c r="D1236" s="93" t="s">
        <v>2378</v>
      </c>
      <c r="E1236" s="89" t="s">
        <v>124</v>
      </c>
      <c r="F1236" s="192">
        <v>597</v>
      </c>
      <c r="G1236" s="191"/>
      <c r="H1236" s="85">
        <f>F1236*G1236</f>
        <v>0</v>
      </c>
      <c r="I1236" s="8"/>
    </row>
    <row r="1237" spans="1:9">
      <c r="A1237" s="52">
        <f>A1236+1</f>
        <v>618</v>
      </c>
      <c r="B1237" s="81" t="s">
        <v>2531</v>
      </c>
      <c r="C1237" s="123"/>
      <c r="D1237" s="93" t="s">
        <v>2379</v>
      </c>
      <c r="E1237" s="89" t="s">
        <v>124</v>
      </c>
      <c r="F1237" s="192">
        <v>416</v>
      </c>
      <c r="G1237" s="191"/>
      <c r="H1237" s="85">
        <f>F1237*G1237</f>
        <v>0</v>
      </c>
      <c r="I1237" s="8"/>
    </row>
    <row r="1238" spans="1:9">
      <c r="A1238" s="52">
        <f>A1237+1</f>
        <v>619</v>
      </c>
      <c r="B1238" s="81" t="s">
        <v>2532</v>
      </c>
      <c r="C1238" s="123"/>
      <c r="D1238" s="93" t="s">
        <v>2380</v>
      </c>
      <c r="E1238" s="89" t="s">
        <v>124</v>
      </c>
      <c r="F1238" s="192">
        <v>296</v>
      </c>
      <c r="G1238" s="191"/>
      <c r="H1238" s="85">
        <f>F1238*G1238</f>
        <v>0</v>
      </c>
      <c r="I1238" s="8"/>
    </row>
    <row r="1239" spans="1:9">
      <c r="A1239" s="52">
        <f>A1238+1</f>
        <v>620</v>
      </c>
      <c r="B1239" s="81" t="s">
        <v>2533</v>
      </c>
      <c r="C1239" s="123"/>
      <c r="D1239" s="86" t="s">
        <v>2381</v>
      </c>
      <c r="E1239" s="89" t="s">
        <v>124</v>
      </c>
      <c r="F1239" s="192">
        <v>188</v>
      </c>
      <c r="G1239" s="191"/>
      <c r="H1239" s="85">
        <f>F1239*G1239</f>
        <v>0</v>
      </c>
      <c r="I1239" s="8"/>
    </row>
    <row r="1240" spans="1:9">
      <c r="A1240" s="52">
        <f>A1239+1</f>
        <v>621</v>
      </c>
      <c r="B1240" s="94" t="s">
        <v>2534</v>
      </c>
      <c r="C1240" s="123"/>
      <c r="D1240" s="96" t="s">
        <v>2382</v>
      </c>
      <c r="E1240" s="89" t="s">
        <v>124</v>
      </c>
      <c r="F1240" s="192">
        <v>87</v>
      </c>
      <c r="G1240" s="191"/>
      <c r="H1240" s="85">
        <f>F1240*G1240</f>
        <v>0</v>
      </c>
      <c r="I1240" s="8"/>
    </row>
    <row r="1241" spans="1:9">
      <c r="A1241" s="52"/>
      <c r="B1241" s="81" t="s">
        <v>2535</v>
      </c>
      <c r="C1241" s="123"/>
      <c r="D1241" s="102" t="s">
        <v>2383</v>
      </c>
      <c r="E1241" s="82"/>
      <c r="F1241" s="82"/>
      <c r="G1241" s="84"/>
      <c r="H1241" s="85"/>
      <c r="I1241" s="8"/>
    </row>
    <row r="1242" spans="1:9">
      <c r="A1242" s="52"/>
      <c r="B1242" s="81" t="s">
        <v>2536</v>
      </c>
      <c r="C1242" s="123"/>
      <c r="D1242" s="93" t="s">
        <v>2384</v>
      </c>
      <c r="E1242" s="87"/>
      <c r="F1242" s="87"/>
      <c r="G1242" s="84"/>
      <c r="H1242" s="85"/>
      <c r="I1242" s="8"/>
    </row>
    <row r="1243" spans="1:9">
      <c r="A1243" s="52">
        <f>A1240+1</f>
        <v>622</v>
      </c>
      <c r="B1243" s="94" t="s">
        <v>2537</v>
      </c>
      <c r="C1243" s="123"/>
      <c r="D1243" s="96" t="s">
        <v>2385</v>
      </c>
      <c r="E1243" s="89" t="s">
        <v>124</v>
      </c>
      <c r="F1243" s="192">
        <v>26</v>
      </c>
      <c r="G1243" s="191"/>
      <c r="H1243" s="85">
        <f>F1243*G1243</f>
        <v>0</v>
      </c>
      <c r="I1243" s="8"/>
    </row>
    <row r="1244" spans="1:9">
      <c r="A1244" s="52">
        <f>A1243+1</f>
        <v>623</v>
      </c>
      <c r="B1244" s="94" t="s">
        <v>2538</v>
      </c>
      <c r="C1244" s="123"/>
      <c r="D1244" s="97" t="s">
        <v>2386</v>
      </c>
      <c r="E1244" s="89" t="s">
        <v>124</v>
      </c>
      <c r="F1244" s="192">
        <v>44</v>
      </c>
      <c r="G1244" s="191"/>
      <c r="H1244" s="85">
        <f>F1244*G1244</f>
        <v>0</v>
      </c>
      <c r="I1244" s="8"/>
    </row>
    <row r="1245" spans="1:9" ht="24">
      <c r="A1245" s="52">
        <f>A1244+1</f>
        <v>624</v>
      </c>
      <c r="B1245" s="94" t="s">
        <v>2539</v>
      </c>
      <c r="C1245" s="123"/>
      <c r="D1245" s="96" t="s">
        <v>2387</v>
      </c>
      <c r="E1245" s="89" t="s">
        <v>124</v>
      </c>
      <c r="F1245" s="192">
        <v>26</v>
      </c>
      <c r="G1245" s="191"/>
      <c r="H1245" s="85">
        <f>F1245*G1245</f>
        <v>0</v>
      </c>
      <c r="I1245" s="8"/>
    </row>
    <row r="1246" spans="1:9">
      <c r="A1246" s="52"/>
      <c r="B1246" s="81" t="s">
        <v>2540</v>
      </c>
      <c r="C1246" s="123"/>
      <c r="D1246" s="78" t="s">
        <v>2388</v>
      </c>
      <c r="E1246" s="82"/>
      <c r="F1246" s="82"/>
      <c r="G1246" s="84"/>
      <c r="H1246" s="85"/>
      <c r="I1246" s="8"/>
    </row>
    <row r="1247" spans="1:9">
      <c r="A1247" s="52"/>
      <c r="B1247" s="81" t="s">
        <v>2541</v>
      </c>
      <c r="C1247" s="123"/>
      <c r="D1247" s="93" t="s">
        <v>2389</v>
      </c>
      <c r="E1247" s="87"/>
      <c r="F1247" s="87"/>
      <c r="G1247" s="84"/>
      <c r="H1247" s="85"/>
      <c r="I1247" s="8"/>
    </row>
    <row r="1248" spans="1:9">
      <c r="A1248" s="52">
        <f>A1245+1</f>
        <v>625</v>
      </c>
      <c r="B1248" s="81" t="s">
        <v>2542</v>
      </c>
      <c r="C1248" s="123"/>
      <c r="D1248" s="93" t="s">
        <v>2390</v>
      </c>
      <c r="E1248" s="89" t="s">
        <v>124</v>
      </c>
      <c r="F1248" s="192">
        <v>26</v>
      </c>
      <c r="G1248" s="191"/>
      <c r="H1248" s="85">
        <f>F1248*G1248</f>
        <v>0</v>
      </c>
      <c r="I1248" s="8"/>
    </row>
    <row r="1249" spans="1:9">
      <c r="A1249" s="52">
        <f>A1248+1</f>
        <v>626</v>
      </c>
      <c r="B1249" s="81" t="s">
        <v>2543</v>
      </c>
      <c r="C1249" s="123"/>
      <c r="D1249" s="93" t="s">
        <v>2391</v>
      </c>
      <c r="E1249" s="89" t="s">
        <v>124</v>
      </c>
      <c r="F1249" s="192">
        <v>36</v>
      </c>
      <c r="G1249" s="191"/>
      <c r="H1249" s="85">
        <f>F1249*G1249</f>
        <v>0</v>
      </c>
      <c r="I1249" s="8"/>
    </row>
    <row r="1250" spans="1:9">
      <c r="A1250" s="52">
        <f>A1249+1</f>
        <v>627</v>
      </c>
      <c r="B1250" s="81" t="s">
        <v>2544</v>
      </c>
      <c r="C1250" s="123"/>
      <c r="D1250" s="93" t="s">
        <v>2392</v>
      </c>
      <c r="E1250" s="89" t="s">
        <v>124</v>
      </c>
      <c r="F1250" s="192">
        <v>258</v>
      </c>
      <c r="G1250" s="191"/>
      <c r="H1250" s="85">
        <f>F1250*G1250</f>
        <v>0</v>
      </c>
      <c r="I1250" s="8"/>
    </row>
    <row r="1251" spans="1:9">
      <c r="A1251" s="52">
        <f>A1250+1</f>
        <v>628</v>
      </c>
      <c r="B1251" s="81" t="s">
        <v>2545</v>
      </c>
      <c r="C1251" s="123"/>
      <c r="D1251" s="93" t="s">
        <v>2393</v>
      </c>
      <c r="E1251" s="89" t="s">
        <v>124</v>
      </c>
      <c r="F1251" s="192">
        <v>82</v>
      </c>
      <c r="G1251" s="191"/>
      <c r="H1251" s="85">
        <f>F1251*G1251</f>
        <v>0</v>
      </c>
      <c r="I1251" s="8"/>
    </row>
    <row r="1252" spans="1:9">
      <c r="A1252" s="52">
        <f>A1251+1</f>
        <v>629</v>
      </c>
      <c r="B1252" s="81" t="s">
        <v>2546</v>
      </c>
      <c r="C1252" s="123"/>
      <c r="D1252" s="93" t="s">
        <v>2394</v>
      </c>
      <c r="E1252" s="89" t="s">
        <v>124</v>
      </c>
      <c r="F1252" s="192">
        <v>76</v>
      </c>
      <c r="G1252" s="191"/>
      <c r="H1252" s="85">
        <f>F1252*G1252</f>
        <v>0</v>
      </c>
      <c r="I1252" s="8"/>
    </row>
    <row r="1253" spans="1:9">
      <c r="A1253" s="52">
        <f>A1252+1</f>
        <v>630</v>
      </c>
      <c r="B1253" s="81" t="s">
        <v>2547</v>
      </c>
      <c r="C1253" s="123"/>
      <c r="D1253" s="93" t="s">
        <v>2395</v>
      </c>
      <c r="E1253" s="89" t="s">
        <v>124</v>
      </c>
      <c r="F1253" s="192">
        <v>48</v>
      </c>
      <c r="G1253" s="191"/>
      <c r="H1253" s="85">
        <f>F1253*G1253</f>
        <v>0</v>
      </c>
      <c r="I1253" s="8"/>
    </row>
    <row r="1254" spans="1:9">
      <c r="A1254" s="52">
        <f>A1253+1</f>
        <v>631</v>
      </c>
      <c r="B1254" s="81" t="s">
        <v>2548</v>
      </c>
      <c r="C1254" s="123"/>
      <c r="D1254" s="93" t="s">
        <v>2396</v>
      </c>
      <c r="E1254" s="89" t="s">
        <v>124</v>
      </c>
      <c r="F1254" s="192">
        <v>82</v>
      </c>
      <c r="G1254" s="191"/>
      <c r="H1254" s="85">
        <f>F1254*G1254</f>
        <v>0</v>
      </c>
      <c r="I1254" s="8"/>
    </row>
    <row r="1255" spans="1:9" ht="24">
      <c r="A1255" s="52"/>
      <c r="B1255" s="81" t="s">
        <v>2549</v>
      </c>
      <c r="C1255" s="123"/>
      <c r="D1255" s="102" t="s">
        <v>2397</v>
      </c>
      <c r="E1255" s="82"/>
      <c r="F1255" s="82"/>
      <c r="G1255" s="84"/>
      <c r="H1255" s="85"/>
      <c r="I1255" s="8"/>
    </row>
    <row r="1256" spans="1:9">
      <c r="A1256" s="52"/>
      <c r="B1256" s="81" t="s">
        <v>2550</v>
      </c>
      <c r="C1256" s="123"/>
      <c r="D1256" s="93" t="s">
        <v>2398</v>
      </c>
      <c r="E1256" s="87"/>
      <c r="F1256" s="87"/>
      <c r="G1256" s="84"/>
      <c r="H1256" s="85"/>
      <c r="I1256" s="8"/>
    </row>
    <row r="1257" spans="1:9">
      <c r="A1257" s="52">
        <f>A1254+1</f>
        <v>632</v>
      </c>
      <c r="B1257" s="81" t="s">
        <v>2551</v>
      </c>
      <c r="C1257" s="123"/>
      <c r="D1257" s="93" t="s">
        <v>2399</v>
      </c>
      <c r="E1257" s="89" t="s">
        <v>124</v>
      </c>
      <c r="F1257" s="192">
        <v>126</v>
      </c>
      <c r="G1257" s="191"/>
      <c r="H1257" s="85">
        <f>F1257*G1257</f>
        <v>0</v>
      </c>
      <c r="I1257" s="8"/>
    </row>
    <row r="1258" spans="1:9">
      <c r="A1258" s="52"/>
      <c r="B1258" s="81" t="s">
        <v>2552</v>
      </c>
      <c r="C1258" s="123"/>
      <c r="D1258" s="93" t="s">
        <v>2400</v>
      </c>
      <c r="E1258" s="87"/>
      <c r="F1258" s="87"/>
      <c r="G1258" s="84"/>
      <c r="H1258" s="85"/>
      <c r="I1258" s="8"/>
    </row>
    <row r="1259" spans="1:9">
      <c r="A1259" s="52">
        <f>A1257+1</f>
        <v>633</v>
      </c>
      <c r="B1259" s="81" t="s">
        <v>2553</v>
      </c>
      <c r="C1259" s="123"/>
      <c r="D1259" s="93" t="s">
        <v>2399</v>
      </c>
      <c r="E1259" s="89" t="s">
        <v>79</v>
      </c>
      <c r="F1259" s="192">
        <v>9</v>
      </c>
      <c r="G1259" s="191"/>
      <c r="H1259" s="85">
        <f>F1259*G1259</f>
        <v>0</v>
      </c>
      <c r="I1259" s="8"/>
    </row>
    <row r="1260" spans="1:9" ht="24">
      <c r="A1260" s="52"/>
      <c r="B1260" s="94" t="s">
        <v>2554</v>
      </c>
      <c r="C1260" s="123"/>
      <c r="D1260" s="96" t="s">
        <v>2401</v>
      </c>
      <c r="E1260" s="87"/>
      <c r="F1260" s="87"/>
      <c r="G1260" s="87"/>
      <c r="H1260" s="85"/>
      <c r="I1260" s="8"/>
    </row>
    <row r="1261" spans="1:9">
      <c r="A1261" s="52">
        <f>A1259+1</f>
        <v>634</v>
      </c>
      <c r="B1261" s="94" t="s">
        <v>2555</v>
      </c>
      <c r="C1261" s="123"/>
      <c r="D1261" s="97" t="s">
        <v>2399</v>
      </c>
      <c r="E1261" s="89" t="s">
        <v>79</v>
      </c>
      <c r="F1261" s="192">
        <v>8</v>
      </c>
      <c r="G1261" s="191"/>
      <c r="H1261" s="85">
        <f>F1261*G1261</f>
        <v>0</v>
      </c>
      <c r="I1261" s="8"/>
    </row>
    <row r="1262" spans="1:9">
      <c r="A1262" s="52"/>
      <c r="B1262" s="81" t="s">
        <v>2556</v>
      </c>
      <c r="C1262" s="123"/>
      <c r="D1262" s="78" t="s">
        <v>2402</v>
      </c>
      <c r="E1262" s="82"/>
      <c r="F1262" s="82"/>
      <c r="G1262" s="84"/>
      <c r="H1262" s="85"/>
      <c r="I1262" s="8"/>
    </row>
    <row r="1263" spans="1:9">
      <c r="A1263" s="52"/>
      <c r="B1263" s="81" t="s">
        <v>2557</v>
      </c>
      <c r="C1263" s="123"/>
      <c r="D1263" s="93" t="s">
        <v>2403</v>
      </c>
      <c r="E1263" s="87"/>
      <c r="F1263" s="87"/>
      <c r="G1263" s="84"/>
      <c r="H1263" s="85"/>
      <c r="I1263" s="8"/>
    </row>
    <row r="1264" spans="1:9">
      <c r="A1264" s="52">
        <f>A1261+1</f>
        <v>635</v>
      </c>
      <c r="B1264" s="81" t="s">
        <v>2558</v>
      </c>
      <c r="C1264" s="123"/>
      <c r="D1264" s="93" t="s">
        <v>2404</v>
      </c>
      <c r="E1264" s="89" t="s">
        <v>124</v>
      </c>
      <c r="F1264" s="192">
        <v>78</v>
      </c>
      <c r="G1264" s="191"/>
      <c r="H1264" s="85">
        <f>F1264*G1264</f>
        <v>0</v>
      </c>
      <c r="I1264" s="8"/>
    </row>
    <row r="1265" spans="1:9">
      <c r="A1265" s="52">
        <f>A1264+1</f>
        <v>636</v>
      </c>
      <c r="B1265" s="81" t="s">
        <v>2559</v>
      </c>
      <c r="C1265" s="123"/>
      <c r="D1265" s="93" t="s">
        <v>2405</v>
      </c>
      <c r="E1265" s="89" t="s">
        <v>124</v>
      </c>
      <c r="F1265" s="192">
        <v>112</v>
      </c>
      <c r="G1265" s="191"/>
      <c r="H1265" s="85">
        <f>F1265*G1265</f>
        <v>0</v>
      </c>
      <c r="I1265" s="8"/>
    </row>
    <row r="1266" spans="1:9">
      <c r="A1266" s="52">
        <f>A1265+1</f>
        <v>637</v>
      </c>
      <c r="B1266" s="81" t="s">
        <v>2560</v>
      </c>
      <c r="C1266" s="123"/>
      <c r="D1266" s="93" t="s">
        <v>2406</v>
      </c>
      <c r="E1266" s="89" t="s">
        <v>124</v>
      </c>
      <c r="F1266" s="192">
        <v>88</v>
      </c>
      <c r="G1266" s="191"/>
      <c r="H1266" s="85">
        <f>F1266*G1266</f>
        <v>0</v>
      </c>
      <c r="I1266" s="8"/>
    </row>
    <row r="1267" spans="1:9">
      <c r="A1267" s="52">
        <f>A1266+1</f>
        <v>638</v>
      </c>
      <c r="B1267" s="81" t="s">
        <v>2561</v>
      </c>
      <c r="C1267" s="123"/>
      <c r="D1267" s="93" t="s">
        <v>2407</v>
      </c>
      <c r="E1267" s="89" t="s">
        <v>124</v>
      </c>
      <c r="F1267" s="192">
        <v>72</v>
      </c>
      <c r="G1267" s="191"/>
      <c r="H1267" s="85">
        <f>F1267*G1267</f>
        <v>0</v>
      </c>
      <c r="I1267" s="8"/>
    </row>
    <row r="1268" spans="1:9">
      <c r="A1268" s="52"/>
      <c r="B1268" s="81" t="s">
        <v>2562</v>
      </c>
      <c r="C1268" s="123"/>
      <c r="D1268" s="93" t="s">
        <v>2408</v>
      </c>
      <c r="E1268" s="87"/>
      <c r="F1268" s="87"/>
      <c r="G1268" s="84"/>
      <c r="H1268" s="85"/>
      <c r="I1268" s="8"/>
    </row>
    <row r="1269" spans="1:9">
      <c r="A1269" s="52">
        <f>A1267+1</f>
        <v>639</v>
      </c>
      <c r="B1269" s="81" t="s">
        <v>2563</v>
      </c>
      <c r="C1269" s="123"/>
      <c r="D1269" s="93" t="s">
        <v>2405</v>
      </c>
      <c r="E1269" s="89" t="s">
        <v>79</v>
      </c>
      <c r="F1269" s="192">
        <v>1</v>
      </c>
      <c r="G1269" s="191"/>
      <c r="H1269" s="85">
        <f>F1269*G1269</f>
        <v>0</v>
      </c>
      <c r="I1269" s="8"/>
    </row>
    <row r="1270" spans="1:9">
      <c r="A1270" s="52">
        <f>A1269+1</f>
        <v>640</v>
      </c>
      <c r="B1270" s="81" t="s">
        <v>2564</v>
      </c>
      <c r="C1270" s="123"/>
      <c r="D1270" s="93" t="s">
        <v>2406</v>
      </c>
      <c r="E1270" s="89" t="s">
        <v>79</v>
      </c>
      <c r="F1270" s="192">
        <v>1</v>
      </c>
      <c r="G1270" s="191"/>
      <c r="H1270" s="85">
        <f>F1270*G1270</f>
        <v>0</v>
      </c>
      <c r="I1270" s="8"/>
    </row>
    <row r="1271" spans="1:9">
      <c r="A1271" s="52"/>
      <c r="B1271" s="81" t="s">
        <v>2565</v>
      </c>
      <c r="C1271" s="123"/>
      <c r="D1271" s="78" t="s">
        <v>2409</v>
      </c>
      <c r="E1271" s="82"/>
      <c r="F1271" s="82"/>
      <c r="G1271" s="84"/>
      <c r="H1271" s="85"/>
      <c r="I1271" s="8"/>
    </row>
    <row r="1272" spans="1:9">
      <c r="A1272" s="52"/>
      <c r="B1272" s="81" t="s">
        <v>2566</v>
      </c>
      <c r="C1272" s="123"/>
      <c r="D1272" s="93" t="s">
        <v>2410</v>
      </c>
      <c r="E1272" s="87"/>
      <c r="F1272" s="87"/>
      <c r="G1272" s="84"/>
      <c r="H1272" s="85"/>
      <c r="I1272" s="8"/>
    </row>
    <row r="1273" spans="1:9">
      <c r="A1273" s="52">
        <f>A1270+1</f>
        <v>641</v>
      </c>
      <c r="B1273" s="81" t="s">
        <v>2567</v>
      </c>
      <c r="C1273" s="123"/>
      <c r="D1273" s="93" t="s">
        <v>2411</v>
      </c>
      <c r="E1273" s="89" t="s">
        <v>124</v>
      </c>
      <c r="F1273" s="192">
        <v>54</v>
      </c>
      <c r="G1273" s="191"/>
      <c r="H1273" s="85">
        <f>F1273*G1273</f>
        <v>0</v>
      </c>
      <c r="I1273" s="8"/>
    </row>
    <row r="1274" spans="1:9">
      <c r="A1274" s="52">
        <f>A1273+1</f>
        <v>642</v>
      </c>
      <c r="B1274" s="81" t="s">
        <v>2568</v>
      </c>
      <c r="C1274" s="123"/>
      <c r="D1274" s="93" t="s">
        <v>2412</v>
      </c>
      <c r="E1274" s="89" t="s">
        <v>124</v>
      </c>
      <c r="F1274" s="192">
        <v>22</v>
      </c>
      <c r="G1274" s="191"/>
      <c r="H1274" s="85">
        <f>F1274*G1274</f>
        <v>0</v>
      </c>
      <c r="I1274" s="8"/>
    </row>
    <row r="1275" spans="1:9" ht="24">
      <c r="A1275" s="52"/>
      <c r="B1275" s="81" t="s">
        <v>2569</v>
      </c>
      <c r="C1275" s="123"/>
      <c r="D1275" s="86" t="s">
        <v>2413</v>
      </c>
      <c r="E1275" s="87"/>
      <c r="F1275" s="87"/>
      <c r="G1275" s="84"/>
      <c r="H1275" s="85"/>
      <c r="I1275" s="8"/>
    </row>
    <row r="1276" spans="1:9">
      <c r="A1276" s="52">
        <f>A1274+1</f>
        <v>643</v>
      </c>
      <c r="B1276" s="81" t="s">
        <v>2570</v>
      </c>
      <c r="C1276" s="123"/>
      <c r="D1276" s="93" t="s">
        <v>2414</v>
      </c>
      <c r="E1276" s="89" t="s">
        <v>79</v>
      </c>
      <c r="F1276" s="192">
        <v>6</v>
      </c>
      <c r="G1276" s="191"/>
      <c r="H1276" s="85">
        <f>F1276*G1276</f>
        <v>0</v>
      </c>
      <c r="I1276" s="8"/>
    </row>
    <row r="1277" spans="1:9">
      <c r="A1277" s="52"/>
      <c r="B1277" s="81" t="s">
        <v>2571</v>
      </c>
      <c r="C1277" s="123"/>
      <c r="D1277" s="78" t="s">
        <v>2062</v>
      </c>
      <c r="E1277" s="82"/>
      <c r="F1277" s="82"/>
      <c r="G1277" s="84"/>
      <c r="H1277" s="85"/>
      <c r="I1277" s="8"/>
    </row>
    <row r="1278" spans="1:9">
      <c r="A1278" s="52"/>
      <c r="B1278" s="81" t="s">
        <v>2572</v>
      </c>
      <c r="C1278" s="123"/>
      <c r="D1278" s="93" t="s">
        <v>2415</v>
      </c>
      <c r="E1278" s="87"/>
      <c r="F1278" s="87"/>
      <c r="G1278" s="84"/>
      <c r="H1278" s="85"/>
      <c r="I1278" s="8"/>
    </row>
    <row r="1279" spans="1:9">
      <c r="A1279" s="52">
        <f>A1276+1</f>
        <v>644</v>
      </c>
      <c r="B1279" s="81" t="s">
        <v>2573</v>
      </c>
      <c r="C1279" s="123"/>
      <c r="D1279" s="93" t="s">
        <v>2068</v>
      </c>
      <c r="E1279" s="89" t="s">
        <v>124</v>
      </c>
      <c r="F1279" s="192">
        <v>18</v>
      </c>
      <c r="G1279" s="191"/>
      <c r="H1279" s="85">
        <f>F1279*G1279</f>
        <v>0</v>
      </c>
      <c r="I1279" s="8"/>
    </row>
    <row r="1280" spans="1:9">
      <c r="A1280" s="52">
        <f>A1279+1</f>
        <v>645</v>
      </c>
      <c r="B1280" s="81" t="s">
        <v>2574</v>
      </c>
      <c r="C1280" s="123"/>
      <c r="D1280" s="93" t="s">
        <v>2070</v>
      </c>
      <c r="E1280" s="89" t="s">
        <v>124</v>
      </c>
      <c r="F1280" s="192">
        <v>22</v>
      </c>
      <c r="G1280" s="191"/>
      <c r="H1280" s="85">
        <f>F1280*G1280</f>
        <v>0</v>
      </c>
      <c r="I1280" s="8"/>
    </row>
    <row r="1281" spans="1:9">
      <c r="A1281" s="52">
        <f>A1280+1</f>
        <v>646</v>
      </c>
      <c r="B1281" s="81" t="s">
        <v>2575</v>
      </c>
      <c r="C1281" s="123"/>
      <c r="D1281" s="93" t="s">
        <v>2072</v>
      </c>
      <c r="E1281" s="89" t="s">
        <v>124</v>
      </c>
      <c r="F1281" s="192">
        <v>308</v>
      </c>
      <c r="G1281" s="191"/>
      <c r="H1281" s="85">
        <f>F1281*G1281</f>
        <v>0</v>
      </c>
      <c r="I1281" s="8"/>
    </row>
    <row r="1282" spans="1:9">
      <c r="A1282" s="52">
        <f>A1281+1</f>
        <v>647</v>
      </c>
      <c r="B1282" s="81" t="s">
        <v>2576</v>
      </c>
      <c r="C1282" s="123"/>
      <c r="D1282" s="93" t="s">
        <v>2074</v>
      </c>
      <c r="E1282" s="89" t="s">
        <v>124</v>
      </c>
      <c r="F1282" s="192">
        <v>14</v>
      </c>
      <c r="G1282" s="191"/>
      <c r="H1282" s="85">
        <f>F1282*G1282</f>
        <v>0</v>
      </c>
      <c r="I1282" s="8"/>
    </row>
    <row r="1283" spans="1:9">
      <c r="A1283" s="52">
        <f>A1282+1</f>
        <v>648</v>
      </c>
      <c r="B1283" s="81" t="s">
        <v>2577</v>
      </c>
      <c r="C1283" s="123"/>
      <c r="D1283" s="93" t="s">
        <v>2076</v>
      </c>
      <c r="E1283" s="89" t="s">
        <v>124</v>
      </c>
      <c r="F1283" s="192">
        <v>117</v>
      </c>
      <c r="G1283" s="191"/>
      <c r="H1283" s="85">
        <f>F1283*G1283</f>
        <v>0</v>
      </c>
      <c r="I1283" s="8"/>
    </row>
    <row r="1284" spans="1:9">
      <c r="A1284" s="52">
        <f>A1283+1</f>
        <v>649</v>
      </c>
      <c r="B1284" s="81" t="s">
        <v>2578</v>
      </c>
      <c r="C1284" s="123"/>
      <c r="D1284" s="93" t="s">
        <v>2078</v>
      </c>
      <c r="E1284" s="89" t="s">
        <v>124</v>
      </c>
      <c r="F1284" s="192">
        <v>320</v>
      </c>
      <c r="G1284" s="191"/>
      <c r="H1284" s="85">
        <f>F1284*G1284</f>
        <v>0</v>
      </c>
      <c r="I1284" s="8"/>
    </row>
    <row r="1285" spans="1:9">
      <c r="A1285" s="52">
        <f>A1284+1</f>
        <v>650</v>
      </c>
      <c r="B1285" s="81" t="s">
        <v>2579</v>
      </c>
      <c r="C1285" s="123"/>
      <c r="D1285" s="96" t="s">
        <v>1820</v>
      </c>
      <c r="E1285" s="89" t="s">
        <v>124</v>
      </c>
      <c r="F1285" s="192">
        <v>206</v>
      </c>
      <c r="G1285" s="191"/>
      <c r="H1285" s="85">
        <f>F1285*G1285</f>
        <v>0</v>
      </c>
      <c r="I1285" s="8"/>
    </row>
    <row r="1286" spans="1:9">
      <c r="A1286" s="52"/>
      <c r="B1286" s="81" t="s">
        <v>2507</v>
      </c>
      <c r="C1286" s="123"/>
      <c r="D1286" s="210" t="s">
        <v>2013</v>
      </c>
      <c r="E1286" s="211"/>
      <c r="F1286" s="211"/>
      <c r="G1286" s="211"/>
      <c r="H1286" s="212">
        <f>SUM(H1213:H1285)</f>
        <v>0</v>
      </c>
      <c r="I1286" s="8"/>
    </row>
    <row r="1287" spans="1:9">
      <c r="A1287" s="52"/>
      <c r="B1287" s="81" t="s">
        <v>2580</v>
      </c>
      <c r="C1287" s="123"/>
      <c r="D1287" s="78" t="s">
        <v>2416</v>
      </c>
      <c r="E1287" s="82"/>
      <c r="F1287" s="82"/>
      <c r="G1287" s="84"/>
      <c r="H1287" s="85"/>
      <c r="I1287" s="8"/>
    </row>
    <row r="1288" spans="1:9" ht="24">
      <c r="A1288" s="52"/>
      <c r="B1288" s="81" t="s">
        <v>2581</v>
      </c>
      <c r="C1288" s="123"/>
      <c r="D1288" s="78" t="s">
        <v>2417</v>
      </c>
      <c r="E1288" s="82"/>
      <c r="F1288" s="82"/>
      <c r="G1288" s="84"/>
      <c r="H1288" s="85"/>
      <c r="I1288" s="8"/>
    </row>
    <row r="1289" spans="1:9">
      <c r="A1289" s="52"/>
      <c r="B1289" s="81" t="s">
        <v>2582</v>
      </c>
      <c r="C1289" s="123"/>
      <c r="D1289" s="93" t="s">
        <v>2418</v>
      </c>
      <c r="E1289" s="87"/>
      <c r="F1289" s="87"/>
      <c r="G1289" s="84"/>
      <c r="H1289" s="85"/>
      <c r="I1289" s="8"/>
    </row>
    <row r="1290" spans="1:9">
      <c r="A1290" s="52">
        <f>A1285+1</f>
        <v>651</v>
      </c>
      <c r="B1290" s="81" t="s">
        <v>2583</v>
      </c>
      <c r="C1290" s="123"/>
      <c r="D1290" s="93" t="s">
        <v>2066</v>
      </c>
      <c r="E1290" s="89" t="s">
        <v>124</v>
      </c>
      <c r="F1290" s="192">
        <v>162</v>
      </c>
      <c r="G1290" s="191"/>
      <c r="H1290" s="85">
        <f>F1290*G1290</f>
        <v>0</v>
      </c>
      <c r="I1290" s="8"/>
    </row>
    <row r="1291" spans="1:9">
      <c r="A1291" s="52">
        <f>A1290+1</f>
        <v>652</v>
      </c>
      <c r="B1291" s="81" t="s">
        <v>2584</v>
      </c>
      <c r="C1291" s="123"/>
      <c r="D1291" s="93" t="s">
        <v>2068</v>
      </c>
      <c r="E1291" s="89" t="s">
        <v>124</v>
      </c>
      <c r="F1291" s="192">
        <v>597</v>
      </c>
      <c r="G1291" s="191"/>
      <c r="H1291" s="85">
        <f>F1291*G1291</f>
        <v>0</v>
      </c>
      <c r="I1291" s="8"/>
    </row>
    <row r="1292" spans="1:9">
      <c r="A1292" s="52">
        <f>A1291+1</f>
        <v>653</v>
      </c>
      <c r="B1292" s="81" t="s">
        <v>2585</v>
      </c>
      <c r="C1292" s="123"/>
      <c r="D1292" s="93" t="s">
        <v>2070</v>
      </c>
      <c r="E1292" s="89" t="s">
        <v>124</v>
      </c>
      <c r="F1292" s="192">
        <v>416</v>
      </c>
      <c r="G1292" s="191"/>
      <c r="H1292" s="85">
        <f>F1292*G1292</f>
        <v>0</v>
      </c>
      <c r="I1292" s="8"/>
    </row>
    <row r="1293" spans="1:9">
      <c r="A1293" s="52">
        <f>A1292+1</f>
        <v>654</v>
      </c>
      <c r="B1293" s="81" t="s">
        <v>2586</v>
      </c>
      <c r="C1293" s="123"/>
      <c r="D1293" s="93" t="s">
        <v>2072</v>
      </c>
      <c r="E1293" s="89" t="s">
        <v>124</v>
      </c>
      <c r="F1293" s="192">
        <v>296</v>
      </c>
      <c r="G1293" s="191"/>
      <c r="H1293" s="85">
        <f>F1293*G1293</f>
        <v>0</v>
      </c>
      <c r="I1293" s="8"/>
    </row>
    <row r="1294" spans="1:9">
      <c r="A1294" s="52"/>
      <c r="B1294" s="81" t="s">
        <v>2587</v>
      </c>
      <c r="C1294" s="123"/>
      <c r="D1294" s="93" t="s">
        <v>2419</v>
      </c>
      <c r="E1294" s="87"/>
      <c r="F1294" s="87"/>
      <c r="G1294" s="84"/>
      <c r="H1294" s="85"/>
      <c r="I1294" s="8"/>
    </row>
    <row r="1295" spans="1:9">
      <c r="A1295" s="52">
        <f>A1293+1</f>
        <v>655</v>
      </c>
      <c r="B1295" s="81" t="s">
        <v>2588</v>
      </c>
      <c r="C1295" s="123"/>
      <c r="D1295" s="93" t="s">
        <v>2074</v>
      </c>
      <c r="E1295" s="89" t="s">
        <v>124</v>
      </c>
      <c r="F1295" s="192">
        <v>188</v>
      </c>
      <c r="G1295" s="191"/>
      <c r="H1295" s="85">
        <f>F1295*G1295</f>
        <v>0</v>
      </c>
      <c r="I1295" s="8"/>
    </row>
    <row r="1296" spans="1:9">
      <c r="A1296" s="52">
        <f>A1295+1</f>
        <v>656</v>
      </c>
      <c r="B1296" s="81" t="s">
        <v>2589</v>
      </c>
      <c r="C1296" s="123"/>
      <c r="D1296" s="93" t="s">
        <v>2076</v>
      </c>
      <c r="E1296" s="89" t="s">
        <v>124</v>
      </c>
      <c r="F1296" s="192">
        <v>87</v>
      </c>
      <c r="G1296" s="191"/>
      <c r="H1296" s="85">
        <f>F1296*G1296</f>
        <v>0</v>
      </c>
      <c r="I1296" s="8"/>
    </row>
    <row r="1297" spans="1:9" ht="24">
      <c r="A1297" s="52"/>
      <c r="B1297" s="81" t="s">
        <v>2590</v>
      </c>
      <c r="C1297" s="123"/>
      <c r="D1297" s="78" t="s">
        <v>2420</v>
      </c>
      <c r="E1297" s="82"/>
      <c r="F1297" s="82"/>
      <c r="G1297" s="84"/>
      <c r="H1297" s="85"/>
      <c r="I1297" s="8"/>
    </row>
    <row r="1298" spans="1:9">
      <c r="A1298" s="52"/>
      <c r="B1298" s="81" t="s">
        <v>2591</v>
      </c>
      <c r="C1298" s="123"/>
      <c r="D1298" s="93" t="s">
        <v>2421</v>
      </c>
      <c r="E1298" s="87"/>
      <c r="F1298" s="87"/>
      <c r="G1298" s="84"/>
      <c r="H1298" s="85"/>
      <c r="I1298" s="8"/>
    </row>
    <row r="1299" spans="1:9">
      <c r="A1299" s="52">
        <f>A1296+1</f>
        <v>657</v>
      </c>
      <c r="B1299" s="81" t="s">
        <v>2592</v>
      </c>
      <c r="C1299" s="123"/>
      <c r="D1299" s="93" t="s">
        <v>2068</v>
      </c>
      <c r="E1299" s="89" t="s">
        <v>124</v>
      </c>
      <c r="F1299" s="192">
        <v>18</v>
      </c>
      <c r="G1299" s="191"/>
      <c r="H1299" s="85">
        <f>F1299*G1299</f>
        <v>0</v>
      </c>
      <c r="I1299" s="8"/>
    </row>
    <row r="1300" spans="1:9">
      <c r="A1300" s="52">
        <f>A1299+1</f>
        <v>658</v>
      </c>
      <c r="B1300" s="81" t="s">
        <v>2593</v>
      </c>
      <c r="C1300" s="123"/>
      <c r="D1300" s="93" t="s">
        <v>2070</v>
      </c>
      <c r="E1300" s="89" t="s">
        <v>124</v>
      </c>
      <c r="F1300" s="192">
        <v>22</v>
      </c>
      <c r="G1300" s="191"/>
      <c r="H1300" s="85">
        <f>F1300*G1300</f>
        <v>0</v>
      </c>
      <c r="I1300" s="8"/>
    </row>
    <row r="1301" spans="1:9">
      <c r="A1301" s="52">
        <f>A1300+1</f>
        <v>659</v>
      </c>
      <c r="B1301" s="81" t="s">
        <v>2594</v>
      </c>
      <c r="C1301" s="123"/>
      <c r="D1301" s="93" t="s">
        <v>2072</v>
      </c>
      <c r="E1301" s="89" t="s">
        <v>124</v>
      </c>
      <c r="F1301" s="192">
        <v>108</v>
      </c>
      <c r="G1301" s="191"/>
      <c r="H1301" s="85">
        <f>F1301*G1301</f>
        <v>0</v>
      </c>
      <c r="I1301" s="8"/>
    </row>
    <row r="1302" spans="1:9">
      <c r="A1302" s="52">
        <f>A1301+1</f>
        <v>660</v>
      </c>
      <c r="B1302" s="81" t="s">
        <v>2595</v>
      </c>
      <c r="C1302" s="123"/>
      <c r="D1302" s="93" t="s">
        <v>2074</v>
      </c>
      <c r="E1302" s="89" t="s">
        <v>124</v>
      </c>
      <c r="F1302" s="192">
        <v>14</v>
      </c>
      <c r="G1302" s="191"/>
      <c r="H1302" s="85">
        <f>F1302*G1302</f>
        <v>0</v>
      </c>
      <c r="I1302" s="8"/>
    </row>
    <row r="1303" spans="1:9">
      <c r="A1303" s="52"/>
      <c r="B1303" s="81" t="s">
        <v>2596</v>
      </c>
      <c r="C1303" s="123"/>
      <c r="D1303" s="93" t="s">
        <v>2422</v>
      </c>
      <c r="E1303" s="87"/>
      <c r="F1303" s="87"/>
      <c r="G1303" s="84"/>
      <c r="H1303" s="85"/>
      <c r="I1303" s="8"/>
    </row>
    <row r="1304" spans="1:9">
      <c r="A1304" s="52">
        <f>A1302+1</f>
        <v>661</v>
      </c>
      <c r="B1304" s="81" t="s">
        <v>2597</v>
      </c>
      <c r="C1304" s="123"/>
      <c r="D1304" s="93" t="s">
        <v>2076</v>
      </c>
      <c r="E1304" s="89" t="s">
        <v>124</v>
      </c>
      <c r="F1304" s="192">
        <v>107</v>
      </c>
      <c r="G1304" s="191"/>
      <c r="H1304" s="85">
        <f>F1304*G1304</f>
        <v>0</v>
      </c>
      <c r="I1304" s="8"/>
    </row>
    <row r="1305" spans="1:9">
      <c r="A1305" s="52">
        <f>A1304+1</f>
        <v>662</v>
      </c>
      <c r="B1305" s="81" t="s">
        <v>2598</v>
      </c>
      <c r="C1305" s="123"/>
      <c r="D1305" s="93" t="s">
        <v>2078</v>
      </c>
      <c r="E1305" s="89" t="s">
        <v>124</v>
      </c>
      <c r="F1305" s="192">
        <v>134</v>
      </c>
      <c r="G1305" s="191"/>
      <c r="H1305" s="85">
        <f>F1305*G1305</f>
        <v>0</v>
      </c>
      <c r="I1305" s="8"/>
    </row>
    <row r="1306" spans="1:9">
      <c r="A1306" s="52">
        <f>A1305+1</f>
        <v>663</v>
      </c>
      <c r="B1306" s="81" t="s">
        <v>2597</v>
      </c>
      <c r="C1306" s="123"/>
      <c r="D1306" s="93" t="s">
        <v>2124</v>
      </c>
      <c r="E1306" s="89" t="s">
        <v>124</v>
      </c>
      <c r="F1306" s="192">
        <v>72</v>
      </c>
      <c r="G1306" s="191"/>
      <c r="H1306" s="85">
        <f>F1306*G1306</f>
        <v>0</v>
      </c>
      <c r="I1306" s="8"/>
    </row>
    <row r="1307" spans="1:9">
      <c r="A1307" s="52"/>
      <c r="B1307" s="81" t="s">
        <v>2580</v>
      </c>
      <c r="C1307" s="123"/>
      <c r="D1307" s="210" t="s">
        <v>2416</v>
      </c>
      <c r="E1307" s="211"/>
      <c r="F1307" s="211"/>
      <c r="G1307" s="211"/>
      <c r="H1307" s="212">
        <f>SUM(H1288:H1306)</f>
        <v>0</v>
      </c>
      <c r="I1307" s="8"/>
    </row>
    <row r="1308" spans="1:9">
      <c r="A1308" s="52"/>
      <c r="B1308" s="81" t="s">
        <v>1667</v>
      </c>
      <c r="C1308" s="123"/>
      <c r="D1308" s="78" t="s">
        <v>1727</v>
      </c>
      <c r="E1308" s="82"/>
      <c r="F1308" s="82"/>
      <c r="G1308" s="84"/>
      <c r="H1308" s="85"/>
      <c r="I1308" s="8"/>
    </row>
    <row r="1309" spans="1:9">
      <c r="A1309" s="52"/>
      <c r="B1309" s="81" t="s">
        <v>1668</v>
      </c>
      <c r="C1309" s="123"/>
      <c r="D1309" s="78" t="s">
        <v>1728</v>
      </c>
      <c r="E1309" s="82"/>
      <c r="F1309" s="82"/>
      <c r="G1309" s="84"/>
      <c r="H1309" s="85"/>
      <c r="I1309" s="8"/>
    </row>
    <row r="1310" spans="1:9">
      <c r="A1310" s="52"/>
      <c r="B1310" s="81" t="s">
        <v>1669</v>
      </c>
      <c r="C1310" s="123"/>
      <c r="D1310" s="93" t="s">
        <v>1729</v>
      </c>
      <c r="E1310" s="87"/>
      <c r="F1310" s="87"/>
      <c r="G1310" s="84"/>
      <c r="H1310" s="85"/>
      <c r="I1310" s="8"/>
    </row>
    <row r="1311" spans="1:9">
      <c r="A1311" s="52">
        <f>A1306+1</f>
        <v>664</v>
      </c>
      <c r="B1311" s="81" t="s">
        <v>1670</v>
      </c>
      <c r="C1311" s="123"/>
      <c r="D1311" s="93" t="s">
        <v>1659</v>
      </c>
      <c r="E1311" s="89" t="s">
        <v>79</v>
      </c>
      <c r="F1311" s="192">
        <v>37</v>
      </c>
      <c r="G1311" s="191"/>
      <c r="H1311" s="85">
        <f>F1311*G1311</f>
        <v>0</v>
      </c>
      <c r="I1311" s="8"/>
    </row>
    <row r="1312" spans="1:9">
      <c r="A1312" s="52"/>
      <c r="B1312" s="81" t="s">
        <v>1671</v>
      </c>
      <c r="C1312" s="123"/>
      <c r="D1312" s="93" t="s">
        <v>1730</v>
      </c>
      <c r="E1312" s="87"/>
      <c r="F1312" s="87"/>
      <c r="G1312" s="84"/>
      <c r="H1312" s="85"/>
      <c r="I1312" s="8"/>
    </row>
    <row r="1313" spans="1:9">
      <c r="A1313" s="52">
        <f>A1311+1</f>
        <v>665</v>
      </c>
      <c r="B1313" s="81" t="s">
        <v>1672</v>
      </c>
      <c r="C1313" s="123"/>
      <c r="D1313" s="93" t="s">
        <v>1660</v>
      </c>
      <c r="E1313" s="89" t="s">
        <v>79</v>
      </c>
      <c r="F1313" s="192">
        <v>37</v>
      </c>
      <c r="G1313" s="191"/>
      <c r="H1313" s="85">
        <f>F1313*G1313</f>
        <v>0</v>
      </c>
      <c r="I1313" s="8"/>
    </row>
    <row r="1314" spans="1:9">
      <c r="A1314" s="52">
        <f>A1313+1</f>
        <v>666</v>
      </c>
      <c r="B1314" s="81" t="s">
        <v>1673</v>
      </c>
      <c r="C1314" s="123"/>
      <c r="D1314" s="93" t="s">
        <v>1731</v>
      </c>
      <c r="E1314" s="89" t="s">
        <v>79</v>
      </c>
      <c r="F1314" s="192">
        <v>37</v>
      </c>
      <c r="G1314" s="191"/>
      <c r="H1314" s="85">
        <f>F1314*G1314</f>
        <v>0</v>
      </c>
      <c r="I1314" s="8"/>
    </row>
    <row r="1315" spans="1:9">
      <c r="A1315" s="52"/>
      <c r="B1315" s="81" t="s">
        <v>1674</v>
      </c>
      <c r="C1315" s="123"/>
      <c r="D1315" s="93" t="s">
        <v>1732</v>
      </c>
      <c r="E1315" s="87"/>
      <c r="F1315" s="87"/>
      <c r="G1315" s="84"/>
      <c r="H1315" s="85"/>
      <c r="I1315" s="8"/>
    </row>
    <row r="1316" spans="1:9" ht="24">
      <c r="A1316" s="52">
        <f>A1314+1</f>
        <v>667</v>
      </c>
      <c r="B1316" s="81" t="s">
        <v>1675</v>
      </c>
      <c r="C1316" s="123"/>
      <c r="D1316" s="93" t="s">
        <v>1733</v>
      </c>
      <c r="E1316" s="89" t="s">
        <v>79</v>
      </c>
      <c r="F1316" s="192">
        <v>6</v>
      </c>
      <c r="G1316" s="191"/>
      <c r="H1316" s="85">
        <f>F1316*G1316</f>
        <v>0</v>
      </c>
      <c r="I1316" s="8"/>
    </row>
    <row r="1317" spans="1:9">
      <c r="A1317" s="52"/>
      <c r="B1317" s="81" t="s">
        <v>1676</v>
      </c>
      <c r="C1317" s="123"/>
      <c r="D1317" s="78" t="s">
        <v>1734</v>
      </c>
      <c r="E1317" s="82"/>
      <c r="F1317" s="82"/>
      <c r="G1317" s="84"/>
      <c r="H1317" s="85"/>
      <c r="I1317" s="8"/>
    </row>
    <row r="1318" spans="1:9">
      <c r="A1318" s="52">
        <f>A1316+1</f>
        <v>668</v>
      </c>
      <c r="B1318" s="81" t="s">
        <v>1677</v>
      </c>
      <c r="C1318" s="123"/>
      <c r="D1318" s="93" t="s">
        <v>1735</v>
      </c>
      <c r="E1318" s="89" t="s">
        <v>79</v>
      </c>
      <c r="F1318" s="192">
        <v>17</v>
      </c>
      <c r="G1318" s="191"/>
      <c r="H1318" s="85">
        <f>F1318*G1318</f>
        <v>0</v>
      </c>
      <c r="I1318" s="8"/>
    </row>
    <row r="1319" spans="1:9">
      <c r="A1319" s="52">
        <f>A1318+1</f>
        <v>669</v>
      </c>
      <c r="B1319" s="81" t="s">
        <v>1678</v>
      </c>
      <c r="C1319" s="123"/>
      <c r="D1319" s="93" t="s">
        <v>1736</v>
      </c>
      <c r="E1319" s="89" t="s">
        <v>79</v>
      </c>
      <c r="F1319" s="192">
        <v>17</v>
      </c>
      <c r="G1319" s="191"/>
      <c r="H1319" s="85">
        <f>F1319*G1319</f>
        <v>0</v>
      </c>
      <c r="I1319" s="8"/>
    </row>
    <row r="1320" spans="1:9">
      <c r="A1320" s="52"/>
      <c r="B1320" s="81" t="s">
        <v>1679</v>
      </c>
      <c r="C1320" s="123"/>
      <c r="D1320" s="93" t="s">
        <v>1737</v>
      </c>
      <c r="E1320" s="87"/>
      <c r="F1320" s="87"/>
      <c r="G1320" s="84"/>
      <c r="H1320" s="85"/>
      <c r="I1320" s="8"/>
    </row>
    <row r="1321" spans="1:9">
      <c r="A1321" s="52">
        <f>A1319+1</f>
        <v>670</v>
      </c>
      <c r="B1321" s="81" t="s">
        <v>1680</v>
      </c>
      <c r="C1321" s="123"/>
      <c r="D1321" s="93" t="s">
        <v>1738</v>
      </c>
      <c r="E1321" s="89" t="s">
        <v>79</v>
      </c>
      <c r="F1321" s="192">
        <v>17</v>
      </c>
      <c r="G1321" s="191"/>
      <c r="H1321" s="85">
        <f>F1321*G1321</f>
        <v>0</v>
      </c>
      <c r="I1321" s="8"/>
    </row>
    <row r="1322" spans="1:9">
      <c r="A1322" s="52"/>
      <c r="B1322" s="94" t="s">
        <v>1681</v>
      </c>
      <c r="C1322" s="123"/>
      <c r="D1322" s="96" t="s">
        <v>1739</v>
      </c>
      <c r="E1322" s="87"/>
      <c r="F1322" s="87"/>
      <c r="G1322" s="87"/>
      <c r="H1322" s="85"/>
      <c r="I1322" s="8"/>
    </row>
    <row r="1323" spans="1:9">
      <c r="A1323" s="52">
        <f>A1321+1</f>
        <v>671</v>
      </c>
      <c r="B1323" s="94" t="s">
        <v>1682</v>
      </c>
      <c r="C1323" s="123"/>
      <c r="D1323" s="96" t="s">
        <v>1740</v>
      </c>
      <c r="E1323" s="89" t="s">
        <v>79</v>
      </c>
      <c r="F1323" s="192">
        <v>3</v>
      </c>
      <c r="G1323" s="191"/>
      <c r="H1323" s="85">
        <f>F1323*G1323</f>
        <v>0</v>
      </c>
      <c r="I1323" s="8"/>
    </row>
    <row r="1324" spans="1:9" ht="24">
      <c r="A1324" s="52">
        <f>A1323+1</f>
        <v>672</v>
      </c>
      <c r="B1324" s="94" t="s">
        <v>1683</v>
      </c>
      <c r="C1324" s="123"/>
      <c r="D1324" s="96" t="s">
        <v>1741</v>
      </c>
      <c r="E1324" s="89" t="s">
        <v>79</v>
      </c>
      <c r="F1324" s="192">
        <v>3</v>
      </c>
      <c r="G1324" s="191"/>
      <c r="H1324" s="85">
        <f>F1324*G1324</f>
        <v>0</v>
      </c>
      <c r="I1324" s="8"/>
    </row>
    <row r="1325" spans="1:9">
      <c r="A1325" s="52"/>
      <c r="B1325" s="81" t="s">
        <v>1684</v>
      </c>
      <c r="C1325" s="123"/>
      <c r="D1325" s="78" t="s">
        <v>1742</v>
      </c>
      <c r="E1325" s="82"/>
      <c r="F1325" s="82"/>
      <c r="G1325" s="84"/>
      <c r="H1325" s="85"/>
      <c r="I1325" s="8"/>
    </row>
    <row r="1326" spans="1:9">
      <c r="A1326" s="52"/>
      <c r="B1326" s="81" t="s">
        <v>1685</v>
      </c>
      <c r="C1326" s="123"/>
      <c r="D1326" s="93" t="s">
        <v>1743</v>
      </c>
      <c r="E1326" s="87"/>
      <c r="F1326" s="87"/>
      <c r="G1326" s="84"/>
      <c r="H1326" s="85"/>
      <c r="I1326" s="8"/>
    </row>
    <row r="1327" spans="1:9">
      <c r="A1327" s="52">
        <f>A1324+1</f>
        <v>673</v>
      </c>
      <c r="B1327" s="81" t="s">
        <v>1686</v>
      </c>
      <c r="C1327" s="123"/>
      <c r="D1327" s="93" t="s">
        <v>1661</v>
      </c>
      <c r="E1327" s="89" t="s">
        <v>79</v>
      </c>
      <c r="F1327" s="192">
        <v>3</v>
      </c>
      <c r="G1327" s="191"/>
      <c r="H1327" s="85">
        <f>F1327*G1327</f>
        <v>0</v>
      </c>
      <c r="I1327" s="8"/>
    </row>
    <row r="1328" spans="1:9">
      <c r="A1328" s="52">
        <f>A1327+1</f>
        <v>674</v>
      </c>
      <c r="B1328" s="81" t="s">
        <v>1687</v>
      </c>
      <c r="C1328" s="123"/>
      <c r="D1328" s="86" t="s">
        <v>1744</v>
      </c>
      <c r="E1328" s="89" t="s">
        <v>79</v>
      </c>
      <c r="F1328" s="192">
        <v>2</v>
      </c>
      <c r="G1328" s="191"/>
      <c r="H1328" s="85">
        <f>F1328*G1328</f>
        <v>0</v>
      </c>
      <c r="I1328" s="8"/>
    </row>
    <row r="1329" spans="1:9">
      <c r="A1329" s="52">
        <f>A1328+1</f>
        <v>675</v>
      </c>
      <c r="B1329" s="81" t="s">
        <v>1688</v>
      </c>
      <c r="C1329" s="123"/>
      <c r="D1329" s="93" t="s">
        <v>1745</v>
      </c>
      <c r="E1329" s="89" t="s">
        <v>79</v>
      </c>
      <c r="F1329" s="192">
        <v>29</v>
      </c>
      <c r="G1329" s="191"/>
      <c r="H1329" s="85">
        <f>F1329*G1329</f>
        <v>0</v>
      </c>
      <c r="I1329" s="8"/>
    </row>
    <row r="1330" spans="1:9">
      <c r="A1330" s="52">
        <f>A1329+1</f>
        <v>676</v>
      </c>
      <c r="B1330" s="81" t="s">
        <v>1689</v>
      </c>
      <c r="C1330" s="123"/>
      <c r="D1330" s="93" t="s">
        <v>1746</v>
      </c>
      <c r="E1330" s="89" t="s">
        <v>79</v>
      </c>
      <c r="F1330" s="192">
        <v>29</v>
      </c>
      <c r="G1330" s="191"/>
      <c r="H1330" s="85">
        <f>F1330*G1330</f>
        <v>0</v>
      </c>
      <c r="I1330" s="8"/>
    </row>
    <row r="1331" spans="1:9">
      <c r="A1331" s="52"/>
      <c r="B1331" s="81" t="s">
        <v>1690</v>
      </c>
      <c r="C1331" s="123"/>
      <c r="D1331" s="93" t="s">
        <v>1747</v>
      </c>
      <c r="E1331" s="87"/>
      <c r="F1331" s="87"/>
      <c r="G1331" s="84"/>
      <c r="H1331" s="85"/>
      <c r="I1331" s="8"/>
    </row>
    <row r="1332" spans="1:9">
      <c r="A1332" s="52">
        <f>A1330+1</f>
        <v>677</v>
      </c>
      <c r="B1332" s="94" t="s">
        <v>1691</v>
      </c>
      <c r="C1332" s="123"/>
      <c r="D1332" s="96" t="s">
        <v>1748</v>
      </c>
      <c r="E1332" s="89" t="s">
        <v>79</v>
      </c>
      <c r="F1332" s="192">
        <v>3</v>
      </c>
      <c r="G1332" s="191"/>
      <c r="H1332" s="85">
        <f>F1332*G1332</f>
        <v>0</v>
      </c>
      <c r="I1332" s="8"/>
    </row>
    <row r="1333" spans="1:9">
      <c r="A1333" s="52">
        <f>A1332+1</f>
        <v>678</v>
      </c>
      <c r="B1333" s="81" t="s">
        <v>1692</v>
      </c>
      <c r="C1333" s="123"/>
      <c r="D1333" s="86" t="s">
        <v>1749</v>
      </c>
      <c r="E1333" s="89" t="s">
        <v>79</v>
      </c>
      <c r="F1333" s="192">
        <v>2</v>
      </c>
      <c r="G1333" s="191"/>
      <c r="H1333" s="85">
        <f>F1333*G1333</f>
        <v>0</v>
      </c>
      <c r="I1333" s="8"/>
    </row>
    <row r="1334" spans="1:9">
      <c r="A1334" s="52"/>
      <c r="B1334" s="81" t="s">
        <v>1693</v>
      </c>
      <c r="C1334" s="123"/>
      <c r="D1334" s="93" t="s">
        <v>1750</v>
      </c>
      <c r="E1334" s="84"/>
      <c r="F1334" s="84"/>
      <c r="G1334" s="87"/>
      <c r="H1334" s="85"/>
      <c r="I1334" s="8"/>
    </row>
    <row r="1335" spans="1:9">
      <c r="A1335" s="52">
        <f>A1333+1</f>
        <v>679</v>
      </c>
      <c r="B1335" s="81" t="s">
        <v>1694</v>
      </c>
      <c r="C1335" s="123"/>
      <c r="D1335" s="86" t="s">
        <v>1662</v>
      </c>
      <c r="E1335" s="89" t="s">
        <v>79</v>
      </c>
      <c r="F1335" s="192">
        <v>6</v>
      </c>
      <c r="G1335" s="191"/>
      <c r="H1335" s="85">
        <f>F1335*G1335</f>
        <v>0</v>
      </c>
      <c r="I1335" s="8"/>
    </row>
    <row r="1336" spans="1:9">
      <c r="A1336" s="52">
        <f>A1335+1</f>
        <v>680</v>
      </c>
      <c r="B1336" s="81" t="s">
        <v>1695</v>
      </c>
      <c r="C1336" s="123"/>
      <c r="D1336" s="86" t="s">
        <v>1663</v>
      </c>
      <c r="E1336" s="89" t="s">
        <v>79</v>
      </c>
      <c r="F1336" s="192">
        <v>12</v>
      </c>
      <c r="G1336" s="191"/>
      <c r="H1336" s="85">
        <f>F1336*G1336</f>
        <v>0</v>
      </c>
      <c r="I1336" s="8"/>
    </row>
    <row r="1337" spans="1:9">
      <c r="A1337" s="52"/>
      <c r="B1337" s="81" t="s">
        <v>1696</v>
      </c>
      <c r="C1337" s="123"/>
      <c r="D1337" s="78" t="s">
        <v>1751</v>
      </c>
      <c r="E1337" s="82"/>
      <c r="F1337" s="82"/>
      <c r="G1337" s="84"/>
      <c r="H1337" s="85"/>
      <c r="I1337" s="8"/>
    </row>
    <row r="1338" spans="1:9">
      <c r="A1338" s="52">
        <f>A1336+1</f>
        <v>681</v>
      </c>
      <c r="B1338" s="81" t="s">
        <v>1697</v>
      </c>
      <c r="C1338" s="123"/>
      <c r="D1338" s="93" t="s">
        <v>1752</v>
      </c>
      <c r="E1338" s="89" t="s">
        <v>79</v>
      </c>
      <c r="F1338" s="192">
        <v>3</v>
      </c>
      <c r="G1338" s="191"/>
      <c r="H1338" s="85">
        <f>F1338*G1338</f>
        <v>0</v>
      </c>
      <c r="I1338" s="8"/>
    </row>
    <row r="1339" spans="1:9">
      <c r="A1339" s="52">
        <f>A1338+1</f>
        <v>682</v>
      </c>
      <c r="B1339" s="81" t="s">
        <v>1698</v>
      </c>
      <c r="C1339" s="123"/>
      <c r="D1339" s="93" t="s">
        <v>1753</v>
      </c>
      <c r="E1339" s="89" t="s">
        <v>79</v>
      </c>
      <c r="F1339" s="192">
        <v>1</v>
      </c>
      <c r="G1339" s="191"/>
      <c r="H1339" s="85">
        <f>F1339*G1339</f>
        <v>0</v>
      </c>
      <c r="I1339" s="8"/>
    </row>
    <row r="1340" spans="1:9">
      <c r="A1340" s="52"/>
      <c r="B1340" s="81" t="s">
        <v>1699</v>
      </c>
      <c r="C1340" s="123"/>
      <c r="D1340" s="78" t="s">
        <v>1754</v>
      </c>
      <c r="E1340" s="82"/>
      <c r="F1340" s="82"/>
      <c r="G1340" s="84"/>
      <c r="H1340" s="85"/>
      <c r="I1340" s="8"/>
    </row>
    <row r="1341" spans="1:9">
      <c r="A1341" s="52">
        <f>A1339+1</f>
        <v>683</v>
      </c>
      <c r="B1341" s="81" t="s">
        <v>1700</v>
      </c>
      <c r="C1341" s="123"/>
      <c r="D1341" s="93" t="s">
        <v>1755</v>
      </c>
      <c r="E1341" s="89" t="s">
        <v>79</v>
      </c>
      <c r="F1341" s="192">
        <v>1</v>
      </c>
      <c r="G1341" s="191"/>
      <c r="H1341" s="85">
        <f>F1341*G1341</f>
        <v>0</v>
      </c>
      <c r="I1341" s="8"/>
    </row>
    <row r="1342" spans="1:9">
      <c r="A1342" s="52"/>
      <c r="B1342" s="81" t="s">
        <v>1701</v>
      </c>
      <c r="C1342" s="123"/>
      <c r="D1342" s="78" t="s">
        <v>1756</v>
      </c>
      <c r="E1342" s="82"/>
      <c r="F1342" s="82"/>
      <c r="G1342" s="84"/>
      <c r="H1342" s="85"/>
      <c r="I1342" s="8"/>
    </row>
    <row r="1343" spans="1:9">
      <c r="A1343" s="52">
        <f>A1341+1</f>
        <v>684</v>
      </c>
      <c r="B1343" s="81" t="s">
        <v>1702</v>
      </c>
      <c r="C1343" s="123"/>
      <c r="D1343" s="93" t="s">
        <v>1757</v>
      </c>
      <c r="E1343" s="89" t="s">
        <v>79</v>
      </c>
      <c r="F1343" s="192">
        <v>1</v>
      </c>
      <c r="G1343" s="191"/>
      <c r="H1343" s="85">
        <f>F1343*G1343</f>
        <v>0</v>
      </c>
      <c r="I1343" s="8"/>
    </row>
    <row r="1344" spans="1:9">
      <c r="A1344" s="52">
        <f>A1343+1</f>
        <v>685</v>
      </c>
      <c r="B1344" s="81" t="s">
        <v>1703</v>
      </c>
      <c r="C1344" s="123"/>
      <c r="D1344" s="93" t="s">
        <v>1758</v>
      </c>
      <c r="E1344" s="89" t="s">
        <v>79</v>
      </c>
      <c r="F1344" s="192">
        <v>3</v>
      </c>
      <c r="G1344" s="191"/>
      <c r="H1344" s="85">
        <f>F1344*G1344</f>
        <v>0</v>
      </c>
      <c r="I1344" s="8"/>
    </row>
    <row r="1345" spans="1:9">
      <c r="A1345" s="52"/>
      <c r="B1345" s="81" t="s">
        <v>1704</v>
      </c>
      <c r="C1345" s="123"/>
      <c r="D1345" s="78" t="s">
        <v>1759</v>
      </c>
      <c r="E1345" s="82"/>
      <c r="F1345" s="82"/>
      <c r="G1345" s="84"/>
      <c r="H1345" s="85"/>
      <c r="I1345" s="8"/>
    </row>
    <row r="1346" spans="1:9">
      <c r="A1346" s="52">
        <f>A1344+1</f>
        <v>686</v>
      </c>
      <c r="B1346" s="81" t="s">
        <v>1705</v>
      </c>
      <c r="C1346" s="123"/>
      <c r="D1346" s="93" t="s">
        <v>1760</v>
      </c>
      <c r="E1346" s="89" t="s">
        <v>79</v>
      </c>
      <c r="F1346" s="192">
        <v>10</v>
      </c>
      <c r="G1346" s="191"/>
      <c r="H1346" s="85">
        <f>F1346*G1346</f>
        <v>0</v>
      </c>
      <c r="I1346" s="8"/>
    </row>
    <row r="1347" spans="1:9">
      <c r="A1347" s="52">
        <f>A1346+1</f>
        <v>687</v>
      </c>
      <c r="B1347" s="81" t="s">
        <v>1706</v>
      </c>
      <c r="C1347" s="123"/>
      <c r="D1347" s="93" t="s">
        <v>1761</v>
      </c>
      <c r="E1347" s="89" t="s">
        <v>79</v>
      </c>
      <c r="F1347" s="192">
        <v>10</v>
      </c>
      <c r="G1347" s="191"/>
      <c r="H1347" s="85">
        <f>F1347*G1347</f>
        <v>0</v>
      </c>
      <c r="I1347" s="8"/>
    </row>
    <row r="1348" spans="1:9">
      <c r="A1348" s="52"/>
      <c r="B1348" s="81" t="s">
        <v>1707</v>
      </c>
      <c r="C1348" s="123"/>
      <c r="D1348" s="93" t="s">
        <v>1762</v>
      </c>
      <c r="E1348" s="87"/>
      <c r="F1348" s="87"/>
      <c r="G1348" s="84"/>
      <c r="H1348" s="85"/>
      <c r="I1348" s="8"/>
    </row>
    <row r="1349" spans="1:9">
      <c r="A1349" s="52">
        <f>A1347+1</f>
        <v>688</v>
      </c>
      <c r="B1349" s="81" t="s">
        <v>1708</v>
      </c>
      <c r="C1349" s="123"/>
      <c r="D1349" s="93" t="s">
        <v>1763</v>
      </c>
      <c r="E1349" s="89" t="s">
        <v>79</v>
      </c>
      <c r="F1349" s="192">
        <v>30</v>
      </c>
      <c r="G1349" s="191"/>
      <c r="H1349" s="85">
        <f>F1349*G1349</f>
        <v>0</v>
      </c>
      <c r="I1349" s="8"/>
    </row>
    <row r="1350" spans="1:9">
      <c r="A1350" s="52">
        <f>A1349+1</f>
        <v>689</v>
      </c>
      <c r="B1350" s="81" t="s">
        <v>1709</v>
      </c>
      <c r="C1350" s="123"/>
      <c r="D1350" s="93" t="s">
        <v>1764</v>
      </c>
      <c r="E1350" s="89" t="s">
        <v>79</v>
      </c>
      <c r="F1350" s="192">
        <v>10</v>
      </c>
      <c r="G1350" s="191"/>
      <c r="H1350" s="85">
        <f>F1350*G1350</f>
        <v>0</v>
      </c>
      <c r="I1350" s="8"/>
    </row>
    <row r="1351" spans="1:9">
      <c r="A1351" s="52"/>
      <c r="B1351" s="81" t="s">
        <v>1710</v>
      </c>
      <c r="C1351" s="123"/>
      <c r="D1351" s="78" t="s">
        <v>1765</v>
      </c>
      <c r="E1351" s="82"/>
      <c r="F1351" s="82"/>
      <c r="G1351" s="84"/>
      <c r="H1351" s="85"/>
      <c r="I1351" s="8"/>
    </row>
    <row r="1352" spans="1:9">
      <c r="A1352" s="52"/>
      <c r="B1352" s="81" t="s">
        <v>1711</v>
      </c>
      <c r="C1352" s="123"/>
      <c r="D1352" s="93" t="s">
        <v>1766</v>
      </c>
      <c r="E1352" s="87"/>
      <c r="F1352" s="87"/>
      <c r="G1352" s="84"/>
      <c r="H1352" s="85"/>
      <c r="I1352" s="8"/>
    </row>
    <row r="1353" spans="1:9">
      <c r="A1353" s="52">
        <f>A1350+1</f>
        <v>690</v>
      </c>
      <c r="B1353" s="81" t="s">
        <v>1712</v>
      </c>
      <c r="C1353" s="123"/>
      <c r="D1353" s="93" t="s">
        <v>1664</v>
      </c>
      <c r="E1353" s="89" t="s">
        <v>79</v>
      </c>
      <c r="F1353" s="192">
        <v>47</v>
      </c>
      <c r="G1353" s="191"/>
      <c r="H1353" s="85">
        <f>F1353*G1353</f>
        <v>0</v>
      </c>
      <c r="I1353" s="8"/>
    </row>
    <row r="1354" spans="1:9">
      <c r="A1354" s="52">
        <f>A1353+1</f>
        <v>691</v>
      </c>
      <c r="B1354" s="81" t="s">
        <v>1713</v>
      </c>
      <c r="C1354" s="123"/>
      <c r="D1354" s="93" t="s">
        <v>1767</v>
      </c>
      <c r="E1354" s="89" t="s">
        <v>79</v>
      </c>
      <c r="F1354" s="192">
        <v>27</v>
      </c>
      <c r="G1354" s="191"/>
      <c r="H1354" s="85">
        <f>F1354*G1354</f>
        <v>0</v>
      </c>
      <c r="I1354" s="8"/>
    </row>
    <row r="1355" spans="1:9">
      <c r="A1355" s="52">
        <f>A1354+1</f>
        <v>692</v>
      </c>
      <c r="B1355" s="81" t="s">
        <v>1714</v>
      </c>
      <c r="C1355" s="123"/>
      <c r="D1355" s="93" t="s">
        <v>1768</v>
      </c>
      <c r="E1355" s="89" t="s">
        <v>79</v>
      </c>
      <c r="F1355" s="192">
        <v>37</v>
      </c>
      <c r="G1355" s="191"/>
      <c r="H1355" s="85">
        <f>F1355*G1355</f>
        <v>0</v>
      </c>
      <c r="I1355" s="8"/>
    </row>
    <row r="1356" spans="1:9">
      <c r="A1356" s="52"/>
      <c r="B1356" s="94" t="s">
        <v>1715</v>
      </c>
      <c r="C1356" s="123"/>
      <c r="D1356" s="96" t="s">
        <v>1769</v>
      </c>
      <c r="E1356" s="87"/>
      <c r="F1356" s="87"/>
      <c r="G1356" s="87"/>
      <c r="H1356" s="85"/>
      <c r="I1356" s="8"/>
    </row>
    <row r="1357" spans="1:9">
      <c r="A1357" s="52">
        <f>A1355+1</f>
        <v>693</v>
      </c>
      <c r="B1357" s="94" t="s">
        <v>1716</v>
      </c>
      <c r="C1357" s="123"/>
      <c r="D1357" s="96" t="s">
        <v>1770</v>
      </c>
      <c r="E1357" s="89" t="s">
        <v>79</v>
      </c>
      <c r="F1357" s="192">
        <v>9</v>
      </c>
      <c r="G1357" s="191"/>
      <c r="H1357" s="85">
        <f>F1357*G1357</f>
        <v>0</v>
      </c>
      <c r="I1357" s="8"/>
    </row>
    <row r="1358" spans="1:9">
      <c r="A1358" s="52">
        <f>A1357+1</f>
        <v>694</v>
      </c>
      <c r="B1358" s="94" t="s">
        <v>1717</v>
      </c>
      <c r="C1358" s="123"/>
      <c r="D1358" s="96" t="s">
        <v>1771</v>
      </c>
      <c r="E1358" s="89" t="s">
        <v>79</v>
      </c>
      <c r="F1358" s="192">
        <v>16</v>
      </c>
      <c r="G1358" s="191"/>
      <c r="H1358" s="85">
        <f>F1358*G1358</f>
        <v>0</v>
      </c>
      <c r="I1358" s="8"/>
    </row>
    <row r="1359" spans="1:9">
      <c r="A1359" s="52"/>
      <c r="B1359" s="94" t="s">
        <v>1718</v>
      </c>
      <c r="C1359" s="123"/>
      <c r="D1359" s="96" t="s">
        <v>1772</v>
      </c>
      <c r="E1359" s="87"/>
      <c r="F1359" s="87"/>
      <c r="G1359" s="87"/>
      <c r="H1359" s="85"/>
      <c r="I1359" s="8"/>
    </row>
    <row r="1360" spans="1:9">
      <c r="A1360" s="52">
        <f>A1358+1</f>
        <v>695</v>
      </c>
      <c r="B1360" s="94" t="s">
        <v>1719</v>
      </c>
      <c r="C1360" s="123"/>
      <c r="D1360" s="96" t="s">
        <v>1773</v>
      </c>
      <c r="E1360" s="89" t="s">
        <v>79</v>
      </c>
      <c r="F1360" s="192">
        <v>9</v>
      </c>
      <c r="G1360" s="191"/>
      <c r="H1360" s="85">
        <f>F1360*G1360</f>
        <v>0</v>
      </c>
      <c r="I1360" s="8"/>
    </row>
    <row r="1361" spans="1:9">
      <c r="A1361" s="52">
        <f>A1360+1</f>
        <v>696</v>
      </c>
      <c r="B1361" s="94" t="s">
        <v>1720</v>
      </c>
      <c r="C1361" s="123"/>
      <c r="D1361" s="96" t="s">
        <v>1773</v>
      </c>
      <c r="E1361" s="89" t="s">
        <v>79</v>
      </c>
      <c r="F1361" s="192">
        <v>8</v>
      </c>
      <c r="G1361" s="191"/>
      <c r="H1361" s="85">
        <f>F1361*G1361</f>
        <v>0</v>
      </c>
      <c r="I1361" s="8"/>
    </row>
    <row r="1362" spans="1:9">
      <c r="A1362" s="52">
        <f>A1361+1</f>
        <v>697</v>
      </c>
      <c r="B1362" s="81" t="s">
        <v>1721</v>
      </c>
      <c r="C1362" s="123"/>
      <c r="D1362" s="93" t="s">
        <v>1774</v>
      </c>
      <c r="E1362" s="89" t="s">
        <v>79</v>
      </c>
      <c r="F1362" s="192">
        <v>27</v>
      </c>
      <c r="G1362" s="191"/>
      <c r="H1362" s="85">
        <f>F1362*G1362</f>
        <v>0</v>
      </c>
      <c r="I1362" s="8"/>
    </row>
    <row r="1363" spans="1:9">
      <c r="A1363" s="52"/>
      <c r="B1363" s="94" t="s">
        <v>1722</v>
      </c>
      <c r="C1363" s="123"/>
      <c r="D1363" s="96" t="s">
        <v>1775</v>
      </c>
      <c r="E1363" s="87"/>
      <c r="F1363" s="87"/>
      <c r="G1363" s="87"/>
      <c r="H1363" s="85"/>
      <c r="I1363" s="8"/>
    </row>
    <row r="1364" spans="1:9">
      <c r="A1364" s="52">
        <f>A1362+1</f>
        <v>698</v>
      </c>
      <c r="B1364" s="94" t="s">
        <v>1723</v>
      </c>
      <c r="C1364" s="123"/>
      <c r="D1364" s="96" t="s">
        <v>1665</v>
      </c>
      <c r="E1364" s="89" t="s">
        <v>79</v>
      </c>
      <c r="F1364" s="192">
        <v>8</v>
      </c>
      <c r="G1364" s="191"/>
      <c r="H1364" s="85">
        <f>F1364*G1364</f>
        <v>0</v>
      </c>
      <c r="I1364" s="8"/>
    </row>
    <row r="1365" spans="1:9">
      <c r="A1365" s="52"/>
      <c r="B1365" s="94" t="s">
        <v>1724</v>
      </c>
      <c r="C1365" s="123"/>
      <c r="D1365" s="96" t="s">
        <v>1776</v>
      </c>
      <c r="E1365" s="87"/>
      <c r="F1365" s="87"/>
      <c r="G1365" s="87"/>
      <c r="H1365" s="85"/>
      <c r="I1365" s="8"/>
    </row>
    <row r="1366" spans="1:9">
      <c r="A1366" s="52">
        <f>A1364+1</f>
        <v>699</v>
      </c>
      <c r="B1366" s="94" t="s">
        <v>1725</v>
      </c>
      <c r="C1366" s="123"/>
      <c r="D1366" s="96" t="s">
        <v>1666</v>
      </c>
      <c r="E1366" s="89" t="s">
        <v>79</v>
      </c>
      <c r="F1366" s="192">
        <v>11</v>
      </c>
      <c r="G1366" s="191"/>
      <c r="H1366" s="85">
        <f>F1366*G1366</f>
        <v>0</v>
      </c>
      <c r="I1366" s="8"/>
    </row>
    <row r="1367" spans="1:9">
      <c r="A1367" s="52">
        <f>A1366+1</f>
        <v>700</v>
      </c>
      <c r="B1367" s="94" t="s">
        <v>1726</v>
      </c>
      <c r="C1367" s="123"/>
      <c r="D1367" s="96" t="s">
        <v>1777</v>
      </c>
      <c r="E1367" s="89" t="s">
        <v>79</v>
      </c>
      <c r="F1367" s="192">
        <v>17</v>
      </c>
      <c r="G1367" s="191"/>
      <c r="H1367" s="85">
        <f>F1367*G1367</f>
        <v>0</v>
      </c>
      <c r="I1367" s="8"/>
    </row>
    <row r="1368" spans="1:9">
      <c r="A1368" s="108"/>
      <c r="B1368" s="124" t="s">
        <v>1667</v>
      </c>
      <c r="C1368" s="125"/>
      <c r="D1368" s="210" t="s">
        <v>1727</v>
      </c>
      <c r="E1368" s="211"/>
      <c r="F1368" s="211"/>
      <c r="G1368" s="211"/>
      <c r="H1368" s="212">
        <f>SUM(H1309:H1367)</f>
        <v>0</v>
      </c>
      <c r="I1368" s="8"/>
    </row>
    <row r="1369" spans="1:9">
      <c r="A1369" s="111"/>
      <c r="B1369" s="126"/>
      <c r="C1369" s="127"/>
      <c r="D1369" s="213" t="s">
        <v>1077</v>
      </c>
      <c r="E1369" s="211"/>
      <c r="F1369" s="211"/>
      <c r="G1369" s="211"/>
      <c r="H1369" s="212">
        <f>H1183+H1204+H1212+H1286+H1307+H1368</f>
        <v>0</v>
      </c>
      <c r="I1369" s="8"/>
    </row>
    <row r="1370" spans="1:9">
      <c r="A1370" s="128"/>
      <c r="B1370" s="129"/>
      <c r="C1370" s="130"/>
      <c r="D1370" s="131"/>
      <c r="E1370" s="132"/>
      <c r="F1370" s="237"/>
      <c r="G1370" s="237"/>
      <c r="H1370" s="133"/>
      <c r="I1370" s="8"/>
    </row>
    <row r="1371" spans="1:9">
      <c r="A1371" s="52"/>
      <c r="B1371" s="53" t="s">
        <v>552</v>
      </c>
      <c r="C1371" s="54"/>
      <c r="D1371" s="55" t="s">
        <v>1079</v>
      </c>
      <c r="E1371" s="56"/>
      <c r="F1371" s="12"/>
      <c r="G1371" s="57"/>
      <c r="H1371" s="58"/>
      <c r="I1371" s="8"/>
    </row>
    <row r="1372" spans="1:9">
      <c r="A1372" s="52"/>
      <c r="B1372" s="134">
        <v>0.62569444444444444</v>
      </c>
      <c r="C1372" s="135"/>
      <c r="D1372" s="55" t="s">
        <v>1300</v>
      </c>
      <c r="E1372" s="56"/>
      <c r="F1372" s="12"/>
      <c r="G1372" s="57"/>
      <c r="H1372" s="58"/>
      <c r="I1372" s="8"/>
    </row>
    <row r="1373" spans="1:9">
      <c r="A1373" s="52">
        <f>A1367+1</f>
        <v>701</v>
      </c>
      <c r="B1373" s="136">
        <v>0.62569444444444444</v>
      </c>
      <c r="C1373" s="137" t="s">
        <v>1</v>
      </c>
      <c r="D1373" s="138" t="s">
        <v>1301</v>
      </c>
      <c r="E1373" s="139" t="s">
        <v>1302</v>
      </c>
      <c r="F1373" s="12">
        <v>1</v>
      </c>
      <c r="G1373" s="12"/>
      <c r="H1373" s="58">
        <f>F1373*G1373</f>
        <v>0</v>
      </c>
      <c r="I1373" s="8"/>
    </row>
    <row r="1374" spans="1:9">
      <c r="A1374" s="52"/>
      <c r="B1374" s="136">
        <v>0.62569444444444444</v>
      </c>
      <c r="C1374" s="137" t="s">
        <v>81</v>
      </c>
      <c r="D1374" s="138" t="s">
        <v>1303</v>
      </c>
      <c r="E1374" s="139"/>
      <c r="F1374" s="12"/>
      <c r="G1374" s="57"/>
      <c r="H1374" s="58"/>
      <c r="I1374" s="8"/>
    </row>
    <row r="1375" spans="1:9">
      <c r="A1375" s="52">
        <f>A1373+1</f>
        <v>702</v>
      </c>
      <c r="B1375" s="136">
        <v>0.62569444444444444</v>
      </c>
      <c r="C1375" s="137" t="s">
        <v>83</v>
      </c>
      <c r="D1375" s="138" t="s">
        <v>1304</v>
      </c>
      <c r="E1375" s="139" t="s">
        <v>1302</v>
      </c>
      <c r="F1375" s="12">
        <v>1</v>
      </c>
      <c r="G1375" s="12"/>
      <c r="H1375" s="58">
        <f>F1375*G1375</f>
        <v>0</v>
      </c>
      <c r="I1375" s="8"/>
    </row>
    <row r="1376" spans="1:9">
      <c r="A1376" s="52">
        <f>A1375+1</f>
        <v>703</v>
      </c>
      <c r="B1376" s="136">
        <v>0.62569444444444444</v>
      </c>
      <c r="C1376" s="137" t="s">
        <v>168</v>
      </c>
      <c r="D1376" s="138" t="s">
        <v>1305</v>
      </c>
      <c r="E1376" s="139" t="s">
        <v>1302</v>
      </c>
      <c r="F1376" s="12">
        <v>1</v>
      </c>
      <c r="G1376" s="12"/>
      <c r="H1376" s="58">
        <f>F1376*G1376</f>
        <v>0</v>
      </c>
      <c r="I1376" s="8"/>
    </row>
    <row r="1377" spans="1:9">
      <c r="A1377" s="52">
        <f>A1376+1</f>
        <v>704</v>
      </c>
      <c r="B1377" s="136">
        <v>0.62569444444444444</v>
      </c>
      <c r="C1377" s="137" t="s">
        <v>632</v>
      </c>
      <c r="D1377" s="138" t="s">
        <v>1306</v>
      </c>
      <c r="E1377" s="139" t="s">
        <v>1302</v>
      </c>
      <c r="F1377" s="12">
        <v>1</v>
      </c>
      <c r="G1377" s="12"/>
      <c r="H1377" s="58">
        <f>F1377*G1377</f>
        <v>0</v>
      </c>
      <c r="I1377" s="8"/>
    </row>
    <row r="1378" spans="1:9">
      <c r="A1378" s="52">
        <f>A1377+1</f>
        <v>705</v>
      </c>
      <c r="B1378" s="136">
        <v>0.62569444444444444</v>
      </c>
      <c r="C1378" s="137" t="s">
        <v>776</v>
      </c>
      <c r="D1378" s="138" t="s">
        <v>1307</v>
      </c>
      <c r="E1378" s="139" t="s">
        <v>1302</v>
      </c>
      <c r="F1378" s="12">
        <v>12</v>
      </c>
      <c r="G1378" s="12"/>
      <c r="H1378" s="58">
        <f>F1378*G1378</f>
        <v>0</v>
      </c>
      <c r="I1378" s="8"/>
    </row>
    <row r="1379" spans="1:9">
      <c r="A1379" s="52">
        <f>A1378+1</f>
        <v>706</v>
      </c>
      <c r="B1379" s="136">
        <v>0.62569444444444444</v>
      </c>
      <c r="C1379" s="137" t="s">
        <v>832</v>
      </c>
      <c r="D1379" s="138" t="s">
        <v>1308</v>
      </c>
      <c r="E1379" s="139" t="s">
        <v>124</v>
      </c>
      <c r="F1379" s="12">
        <v>50</v>
      </c>
      <c r="G1379" s="12"/>
      <c r="H1379" s="58">
        <f>F1379*G1379</f>
        <v>0</v>
      </c>
      <c r="I1379" s="8"/>
    </row>
    <row r="1380" spans="1:9">
      <c r="A1380" s="52">
        <f>A1379+1</f>
        <v>707</v>
      </c>
      <c r="B1380" s="136">
        <v>0.62569444444444444</v>
      </c>
      <c r="C1380" s="137" t="s">
        <v>855</v>
      </c>
      <c r="D1380" s="138" t="s">
        <v>1309</v>
      </c>
      <c r="E1380" s="139" t="s">
        <v>1302</v>
      </c>
      <c r="F1380" s="12">
        <v>1</v>
      </c>
      <c r="G1380" s="12"/>
      <c r="H1380" s="58">
        <f>F1380*G1380</f>
        <v>0</v>
      </c>
      <c r="I1380" s="8"/>
    </row>
    <row r="1381" spans="1:9">
      <c r="A1381" s="52">
        <f>A1380+1</f>
        <v>708</v>
      </c>
      <c r="B1381" s="136">
        <v>0.62569444444444444</v>
      </c>
      <c r="C1381" s="137" t="s">
        <v>899</v>
      </c>
      <c r="D1381" s="138" t="s">
        <v>1310</v>
      </c>
      <c r="E1381" s="139" t="s">
        <v>1302</v>
      </c>
      <c r="F1381" s="12">
        <v>1</v>
      </c>
      <c r="G1381" s="12"/>
      <c r="H1381" s="58">
        <f>F1381*G1381</f>
        <v>0</v>
      </c>
      <c r="I1381" s="8"/>
    </row>
    <row r="1382" spans="1:9">
      <c r="A1382" s="52">
        <f>A1381+1</f>
        <v>709</v>
      </c>
      <c r="B1382" s="136">
        <v>0.62569444444444444</v>
      </c>
      <c r="C1382" s="137" t="s">
        <v>942</v>
      </c>
      <c r="D1382" s="138" t="s">
        <v>1311</v>
      </c>
      <c r="E1382" s="139" t="s">
        <v>1302</v>
      </c>
      <c r="F1382" s="12">
        <v>1</v>
      </c>
      <c r="G1382" s="12"/>
      <c r="H1382" s="58">
        <f>F1382*G1382</f>
        <v>0</v>
      </c>
      <c r="I1382" s="8"/>
    </row>
    <row r="1383" spans="1:9">
      <c r="A1383" s="52">
        <f>A1382+1</f>
        <v>710</v>
      </c>
      <c r="B1383" s="136">
        <v>0.62569444444444444</v>
      </c>
      <c r="C1383" s="137" t="s">
        <v>969</v>
      </c>
      <c r="D1383" s="138" t="s">
        <v>1312</v>
      </c>
      <c r="E1383" s="139" t="s">
        <v>124</v>
      </c>
      <c r="F1383" s="12">
        <v>10</v>
      </c>
      <c r="G1383" s="12"/>
      <c r="H1383" s="58">
        <f>F1383*G1383</f>
        <v>0</v>
      </c>
      <c r="I1383" s="8"/>
    </row>
    <row r="1384" spans="1:9">
      <c r="A1384" s="52">
        <f>A1383+1</f>
        <v>711</v>
      </c>
      <c r="B1384" s="136">
        <v>0.62569444444444444</v>
      </c>
      <c r="C1384" s="137" t="s">
        <v>138</v>
      </c>
      <c r="D1384" s="138" t="s">
        <v>1313</v>
      </c>
      <c r="E1384" s="139" t="s">
        <v>124</v>
      </c>
      <c r="F1384" s="12">
        <v>10</v>
      </c>
      <c r="G1384" s="12"/>
      <c r="H1384" s="58">
        <f>F1384*G1384</f>
        <v>0</v>
      </c>
      <c r="I1384" s="8"/>
    </row>
    <row r="1385" spans="1:9">
      <c r="A1385" s="92"/>
      <c r="B1385" s="157"/>
      <c r="C1385" s="91"/>
      <c r="D1385" s="214" t="s">
        <v>1314</v>
      </c>
      <c r="E1385" s="206"/>
      <c r="F1385" s="206"/>
      <c r="G1385" s="206"/>
      <c r="H1385" s="207">
        <f>SUM(H1373:H1384)</f>
        <v>0</v>
      </c>
      <c r="I1385" s="8"/>
    </row>
    <row r="1386" spans="1:9">
      <c r="A1386" s="52"/>
      <c r="B1386" s="140">
        <v>0.62638888888888888</v>
      </c>
      <c r="C1386" s="90"/>
      <c r="D1386" s="55" t="s">
        <v>1315</v>
      </c>
      <c r="E1386" s="56"/>
      <c r="F1386" s="12"/>
      <c r="G1386" s="57"/>
      <c r="H1386" s="58"/>
      <c r="I1386" s="8"/>
    </row>
    <row r="1387" spans="1:9">
      <c r="A1387" s="52">
        <f>A1384+1</f>
        <v>712</v>
      </c>
      <c r="B1387" s="140">
        <v>0.62638888888888888</v>
      </c>
      <c r="C1387" s="137" t="s">
        <v>1</v>
      </c>
      <c r="D1387" s="138" t="s">
        <v>1316</v>
      </c>
      <c r="E1387" s="56" t="s">
        <v>1302</v>
      </c>
      <c r="F1387" s="12">
        <v>1</v>
      </c>
      <c r="G1387" s="12"/>
      <c r="H1387" s="58">
        <f>F1387*G1387</f>
        <v>0</v>
      </c>
      <c r="I1387" s="8"/>
    </row>
    <row r="1388" spans="1:9">
      <c r="A1388" s="92"/>
      <c r="B1388" s="157"/>
      <c r="C1388" s="91"/>
      <c r="D1388" s="214" t="s">
        <v>1317</v>
      </c>
      <c r="E1388" s="206"/>
      <c r="F1388" s="206"/>
      <c r="G1388" s="206"/>
      <c r="H1388" s="207">
        <f>SUM(H1387)</f>
        <v>0</v>
      </c>
      <c r="I1388" s="8"/>
    </row>
    <row r="1389" spans="1:9">
      <c r="A1389" s="52"/>
      <c r="B1389" s="140">
        <v>0.62708333333333333</v>
      </c>
      <c r="C1389" s="137"/>
      <c r="D1389" s="55" t="s">
        <v>1318</v>
      </c>
      <c r="E1389" s="56"/>
      <c r="F1389" s="12"/>
      <c r="G1389" s="57"/>
      <c r="H1389" s="58"/>
      <c r="I1389" s="8"/>
    </row>
    <row r="1390" spans="1:9">
      <c r="A1390" s="52">
        <f>A1387+1</f>
        <v>713</v>
      </c>
      <c r="B1390" s="140">
        <v>0.62708333333333333</v>
      </c>
      <c r="C1390" s="137" t="s">
        <v>1</v>
      </c>
      <c r="D1390" s="138" t="s">
        <v>1319</v>
      </c>
      <c r="E1390" s="139" t="s">
        <v>1320</v>
      </c>
      <c r="F1390" s="12">
        <v>1</v>
      </c>
      <c r="G1390" s="12"/>
      <c r="H1390" s="58">
        <f>F1390*G1390</f>
        <v>0</v>
      </c>
      <c r="I1390" s="8"/>
    </row>
    <row r="1391" spans="1:9">
      <c r="A1391" s="52">
        <f>A1390+1</f>
        <v>714</v>
      </c>
      <c r="B1391" s="140">
        <v>0.62708333333333333</v>
      </c>
      <c r="C1391" s="137" t="s">
        <v>81</v>
      </c>
      <c r="D1391" s="138" t="s">
        <v>1321</v>
      </c>
      <c r="E1391" s="139" t="s">
        <v>1302</v>
      </c>
      <c r="F1391" s="12">
        <v>1</v>
      </c>
      <c r="G1391" s="12"/>
      <c r="H1391" s="58">
        <f>F1391*G1391</f>
        <v>0</v>
      </c>
      <c r="I1391" s="8"/>
    </row>
    <row r="1392" spans="1:9">
      <c r="A1392" s="52">
        <f>A1391+1</f>
        <v>715</v>
      </c>
      <c r="B1392" s="140">
        <v>0.62708333333333333</v>
      </c>
      <c r="C1392" s="137" t="s">
        <v>632</v>
      </c>
      <c r="D1392" s="138" t="s">
        <v>1322</v>
      </c>
      <c r="E1392" s="139" t="s">
        <v>1302</v>
      </c>
      <c r="F1392" s="12">
        <v>1</v>
      </c>
      <c r="G1392" s="12"/>
      <c r="H1392" s="58">
        <f>F1392*G1392</f>
        <v>0</v>
      </c>
      <c r="I1392" s="8"/>
    </row>
    <row r="1393" spans="1:9">
      <c r="A1393" s="52">
        <f>A1392+1</f>
        <v>716</v>
      </c>
      <c r="B1393" s="140">
        <v>0.62708333333333333</v>
      </c>
      <c r="C1393" s="137" t="s">
        <v>776</v>
      </c>
      <c r="D1393" s="138" t="s">
        <v>1323</v>
      </c>
      <c r="E1393" s="139" t="s">
        <v>1302</v>
      </c>
      <c r="F1393" s="12">
        <v>1</v>
      </c>
      <c r="G1393" s="12"/>
      <c r="H1393" s="58">
        <f>F1393*G1393</f>
        <v>0</v>
      </c>
      <c r="I1393" s="8"/>
    </row>
    <row r="1394" spans="1:9">
      <c r="A1394" s="52">
        <f>A1393+1</f>
        <v>717</v>
      </c>
      <c r="B1394" s="140">
        <v>0.62708333333333333</v>
      </c>
      <c r="C1394" s="137" t="s">
        <v>832</v>
      </c>
      <c r="D1394" s="138" t="s">
        <v>1324</v>
      </c>
      <c r="E1394" s="139" t="s">
        <v>1302</v>
      </c>
      <c r="F1394" s="12">
        <v>1</v>
      </c>
      <c r="G1394" s="12"/>
      <c r="H1394" s="58">
        <f>F1394*G1394</f>
        <v>0</v>
      </c>
      <c r="I1394" s="8"/>
    </row>
    <row r="1395" spans="1:9">
      <c r="A1395" s="52">
        <f>A1394+1</f>
        <v>718</v>
      </c>
      <c r="B1395" s="140">
        <v>0.62708333333333333</v>
      </c>
      <c r="C1395" s="137" t="s">
        <v>855</v>
      </c>
      <c r="D1395" s="138" t="s">
        <v>1325</v>
      </c>
      <c r="E1395" s="139" t="s">
        <v>1302</v>
      </c>
      <c r="F1395" s="12">
        <v>1</v>
      </c>
      <c r="G1395" s="12"/>
      <c r="H1395" s="58">
        <f>F1395*G1395</f>
        <v>0</v>
      </c>
      <c r="I1395" s="8"/>
    </row>
    <row r="1396" spans="1:9">
      <c r="A1396" s="52">
        <f>A1395+1</f>
        <v>719</v>
      </c>
      <c r="B1396" s="140">
        <v>0.62708333333333333</v>
      </c>
      <c r="C1396" s="137" t="s">
        <v>899</v>
      </c>
      <c r="D1396" s="138" t="s">
        <v>1326</v>
      </c>
      <c r="E1396" s="139" t="s">
        <v>1302</v>
      </c>
      <c r="F1396" s="12">
        <v>1</v>
      </c>
      <c r="G1396" s="12"/>
      <c r="H1396" s="58">
        <f>F1396*G1396</f>
        <v>0</v>
      </c>
      <c r="I1396" s="8"/>
    </row>
    <row r="1397" spans="1:9">
      <c r="A1397" s="52">
        <f>A1396+1</f>
        <v>720</v>
      </c>
      <c r="B1397" s="140">
        <v>0.62708333333333333</v>
      </c>
      <c r="C1397" s="137" t="s">
        <v>942</v>
      </c>
      <c r="D1397" s="138" t="s">
        <v>1327</v>
      </c>
      <c r="E1397" s="139" t="s">
        <v>1302</v>
      </c>
      <c r="F1397" s="12">
        <v>1</v>
      </c>
      <c r="G1397" s="12"/>
      <c r="H1397" s="58">
        <f>F1397*G1397</f>
        <v>0</v>
      </c>
      <c r="I1397" s="8"/>
    </row>
    <row r="1398" spans="1:9">
      <c r="A1398" s="52">
        <f>A1397+1</f>
        <v>721</v>
      </c>
      <c r="B1398" s="140">
        <v>0.62708333333333333</v>
      </c>
      <c r="C1398" s="137" t="s">
        <v>969</v>
      </c>
      <c r="D1398" s="138" t="s">
        <v>1328</v>
      </c>
      <c r="E1398" s="139" t="s">
        <v>1302</v>
      </c>
      <c r="F1398" s="12">
        <v>1</v>
      </c>
      <c r="G1398" s="12"/>
      <c r="H1398" s="58">
        <f>F1398*G1398</f>
        <v>0</v>
      </c>
      <c r="I1398" s="8"/>
    </row>
    <row r="1399" spans="1:9">
      <c r="A1399" s="52">
        <f>A1398+1</f>
        <v>722</v>
      </c>
      <c r="B1399" s="140">
        <v>0.62708333333333333</v>
      </c>
      <c r="C1399" s="137" t="s">
        <v>138</v>
      </c>
      <c r="D1399" s="138" t="s">
        <v>1329</v>
      </c>
      <c r="E1399" s="139" t="s">
        <v>1302</v>
      </c>
      <c r="F1399" s="12">
        <v>1</v>
      </c>
      <c r="G1399" s="12"/>
      <c r="H1399" s="58">
        <f>F1399*G1399</f>
        <v>0</v>
      </c>
      <c r="I1399" s="8"/>
    </row>
    <row r="1400" spans="1:9">
      <c r="A1400" s="52">
        <f>A1399+1</f>
        <v>723</v>
      </c>
      <c r="B1400" s="140">
        <v>0.62708333333333333</v>
      </c>
      <c r="C1400" s="137" t="s">
        <v>142</v>
      </c>
      <c r="D1400" s="138" t="s">
        <v>1330</v>
      </c>
      <c r="E1400" s="139" t="s">
        <v>1302</v>
      </c>
      <c r="F1400" s="12">
        <v>1</v>
      </c>
      <c r="G1400" s="12"/>
      <c r="H1400" s="58">
        <f>F1400*G1400</f>
        <v>0</v>
      </c>
      <c r="I1400" s="8"/>
    </row>
    <row r="1401" spans="1:9">
      <c r="A1401" s="92"/>
      <c r="B1401" s="157"/>
      <c r="C1401" s="91"/>
      <c r="D1401" s="214" t="s">
        <v>1331</v>
      </c>
      <c r="E1401" s="206"/>
      <c r="F1401" s="206"/>
      <c r="G1401" s="206"/>
      <c r="H1401" s="207">
        <f>SUM(H1390:H1400)</f>
        <v>0</v>
      </c>
      <c r="I1401" s="8"/>
    </row>
    <row r="1402" spans="1:9">
      <c r="A1402" s="52"/>
      <c r="B1402" s="140" t="s">
        <v>1332</v>
      </c>
      <c r="C1402" s="137"/>
      <c r="D1402" s="138" t="s">
        <v>1333</v>
      </c>
      <c r="E1402" s="56"/>
      <c r="F1402" s="12"/>
      <c r="G1402" s="57"/>
      <c r="H1402" s="58"/>
      <c r="I1402" s="8"/>
    </row>
    <row r="1403" spans="1:9">
      <c r="A1403" s="52"/>
      <c r="B1403" s="140" t="s">
        <v>1332</v>
      </c>
      <c r="C1403" s="137" t="s">
        <v>1</v>
      </c>
      <c r="D1403" s="138" t="s">
        <v>1334</v>
      </c>
      <c r="E1403" s="139"/>
      <c r="F1403" s="12"/>
      <c r="G1403" s="57"/>
      <c r="H1403" s="58"/>
      <c r="I1403" s="8"/>
    </row>
    <row r="1404" spans="1:9">
      <c r="A1404" s="52">
        <f>A1400+1</f>
        <v>724</v>
      </c>
      <c r="B1404" s="140" t="s">
        <v>1332</v>
      </c>
      <c r="C1404" s="137" t="s">
        <v>1335</v>
      </c>
      <c r="D1404" s="138" t="s">
        <v>1336</v>
      </c>
      <c r="E1404" s="139" t="s">
        <v>124</v>
      </c>
      <c r="F1404" s="12">
        <v>120</v>
      </c>
      <c r="G1404" s="12"/>
      <c r="H1404" s="58">
        <f>F1404*G1404</f>
        <v>0</v>
      </c>
      <c r="I1404" s="8"/>
    </row>
    <row r="1405" spans="1:9">
      <c r="A1405" s="52">
        <f>A1404+1</f>
        <v>725</v>
      </c>
      <c r="B1405" s="140" t="s">
        <v>1332</v>
      </c>
      <c r="C1405" s="137" t="s">
        <v>1337</v>
      </c>
      <c r="D1405" s="138" t="s">
        <v>1338</v>
      </c>
      <c r="E1405" s="139" t="s">
        <v>124</v>
      </c>
      <c r="F1405" s="12">
        <v>250</v>
      </c>
      <c r="G1405" s="12"/>
      <c r="H1405" s="58">
        <f>F1405*G1405</f>
        <v>0</v>
      </c>
      <c r="I1405" s="8"/>
    </row>
    <row r="1406" spans="1:9">
      <c r="A1406" s="52">
        <f>A1405+1</f>
        <v>726</v>
      </c>
      <c r="B1406" s="140" t="s">
        <v>1332</v>
      </c>
      <c r="C1406" s="137" t="s">
        <v>1339</v>
      </c>
      <c r="D1406" s="138" t="s">
        <v>1340</v>
      </c>
      <c r="E1406" s="139" t="s">
        <v>124</v>
      </c>
      <c r="F1406" s="12">
        <v>50</v>
      </c>
      <c r="G1406" s="12"/>
      <c r="H1406" s="58">
        <f>F1406*G1406</f>
        <v>0</v>
      </c>
      <c r="I1406" s="8"/>
    </row>
    <row r="1407" spans="1:9">
      <c r="A1407" s="52">
        <f>A1406+1</f>
        <v>727</v>
      </c>
      <c r="B1407" s="140" t="s">
        <v>1332</v>
      </c>
      <c r="C1407" s="137" t="s">
        <v>1341</v>
      </c>
      <c r="D1407" s="138" t="s">
        <v>1342</v>
      </c>
      <c r="E1407" s="139" t="s">
        <v>124</v>
      </c>
      <c r="F1407" s="12">
        <v>100</v>
      </c>
      <c r="G1407" s="12"/>
      <c r="H1407" s="58">
        <f>F1407*G1407</f>
        <v>0</v>
      </c>
      <c r="I1407" s="8"/>
    </row>
    <row r="1408" spans="1:9" ht="24">
      <c r="A1408" s="52"/>
      <c r="B1408" s="140" t="s">
        <v>1332</v>
      </c>
      <c r="C1408" s="137" t="s">
        <v>632</v>
      </c>
      <c r="D1408" s="141" t="s">
        <v>1343</v>
      </c>
      <c r="E1408" s="139"/>
      <c r="F1408" s="12"/>
      <c r="G1408" s="57"/>
      <c r="H1408" s="58"/>
      <c r="I1408" s="8"/>
    </row>
    <row r="1409" spans="1:9">
      <c r="A1409" s="52">
        <f>A1407+1</f>
        <v>728</v>
      </c>
      <c r="B1409" s="140" t="s">
        <v>1332</v>
      </c>
      <c r="C1409" s="137" t="s">
        <v>1344</v>
      </c>
      <c r="D1409" s="138" t="s">
        <v>1345</v>
      </c>
      <c r="E1409" s="139" t="s">
        <v>124</v>
      </c>
      <c r="F1409" s="12">
        <v>400</v>
      </c>
      <c r="G1409" s="12"/>
      <c r="H1409" s="58">
        <f>F1409*G1409</f>
        <v>0</v>
      </c>
      <c r="I1409" s="8"/>
    </row>
    <row r="1410" spans="1:9">
      <c r="A1410" s="52">
        <f>A1409+1</f>
        <v>729</v>
      </c>
      <c r="B1410" s="140" t="s">
        <v>1332</v>
      </c>
      <c r="C1410" s="137" t="s">
        <v>1346</v>
      </c>
      <c r="D1410" s="138" t="s">
        <v>1347</v>
      </c>
      <c r="E1410" s="139" t="s">
        <v>124</v>
      </c>
      <c r="F1410" s="12">
        <v>400</v>
      </c>
      <c r="G1410" s="12"/>
      <c r="H1410" s="58">
        <f>F1410*G1410</f>
        <v>0</v>
      </c>
      <c r="I1410" s="8"/>
    </row>
    <row r="1411" spans="1:9" ht="24">
      <c r="A1411" s="52"/>
      <c r="B1411" s="140" t="s">
        <v>1332</v>
      </c>
      <c r="C1411" s="137" t="s">
        <v>776</v>
      </c>
      <c r="D1411" s="141" t="s">
        <v>1348</v>
      </c>
      <c r="E1411" s="139"/>
      <c r="F1411" s="12"/>
      <c r="G1411" s="57"/>
      <c r="H1411" s="58"/>
      <c r="I1411" s="8"/>
    </row>
    <row r="1412" spans="1:9">
      <c r="A1412" s="52">
        <f>A1410+1</f>
        <v>730</v>
      </c>
      <c r="B1412" s="140" t="s">
        <v>1332</v>
      </c>
      <c r="C1412" s="137" t="s">
        <v>1349</v>
      </c>
      <c r="D1412" s="138" t="s">
        <v>1345</v>
      </c>
      <c r="E1412" s="139" t="s">
        <v>124</v>
      </c>
      <c r="F1412" s="12">
        <v>500</v>
      </c>
      <c r="G1412" s="12"/>
      <c r="H1412" s="58">
        <f>F1412*G1412</f>
        <v>0</v>
      </c>
      <c r="I1412" s="8"/>
    </row>
    <row r="1413" spans="1:9">
      <c r="A1413" s="52">
        <f>A1412+1</f>
        <v>731</v>
      </c>
      <c r="B1413" s="140" t="s">
        <v>1332</v>
      </c>
      <c r="C1413" s="137" t="s">
        <v>1350</v>
      </c>
      <c r="D1413" s="138" t="s">
        <v>1347</v>
      </c>
      <c r="E1413" s="139" t="s">
        <v>124</v>
      </c>
      <c r="F1413" s="12">
        <v>500</v>
      </c>
      <c r="G1413" s="12"/>
      <c r="H1413" s="58">
        <f>F1413*G1413</f>
        <v>0</v>
      </c>
      <c r="I1413" s="8"/>
    </row>
    <row r="1414" spans="1:9">
      <c r="A1414" s="52">
        <f>A1413+1</f>
        <v>732</v>
      </c>
      <c r="B1414" s="140" t="s">
        <v>1332</v>
      </c>
      <c r="C1414" s="137" t="s">
        <v>148</v>
      </c>
      <c r="D1414" s="138" t="s">
        <v>1351</v>
      </c>
      <c r="E1414" s="139" t="s">
        <v>124</v>
      </c>
      <c r="F1414" s="12">
        <v>300</v>
      </c>
      <c r="G1414" s="12"/>
      <c r="H1414" s="58">
        <f>F1414*G1414</f>
        <v>0</v>
      </c>
      <c r="I1414" s="8"/>
    </row>
    <row r="1415" spans="1:9">
      <c r="A1415" s="92"/>
      <c r="B1415" s="157"/>
      <c r="C1415" s="91"/>
      <c r="D1415" s="214" t="s">
        <v>1352</v>
      </c>
      <c r="E1415" s="206"/>
      <c r="F1415" s="206"/>
      <c r="G1415" s="206"/>
      <c r="H1415" s="207">
        <f>SUM(H1404:H1414)</f>
        <v>0</v>
      </c>
      <c r="I1415" s="8"/>
    </row>
    <row r="1416" spans="1:9">
      <c r="A1416" s="52"/>
      <c r="B1416" s="140" t="s">
        <v>1353</v>
      </c>
      <c r="C1416" s="137"/>
      <c r="D1416" s="138" t="s">
        <v>1354</v>
      </c>
      <c r="E1416" s="56"/>
      <c r="F1416" s="12"/>
      <c r="G1416" s="57"/>
      <c r="H1416" s="58"/>
      <c r="I1416" s="8"/>
    </row>
    <row r="1417" spans="1:9">
      <c r="A1417" s="52">
        <f>A1414+1</f>
        <v>733</v>
      </c>
      <c r="B1417" s="140" t="s">
        <v>1353</v>
      </c>
      <c r="C1417" s="137" t="s">
        <v>1</v>
      </c>
      <c r="D1417" s="138" t="s">
        <v>1355</v>
      </c>
      <c r="E1417" s="139" t="s">
        <v>1302</v>
      </c>
      <c r="F1417" s="12">
        <v>11</v>
      </c>
      <c r="G1417" s="12"/>
      <c r="H1417" s="58">
        <f>F1417*G1417</f>
        <v>0</v>
      </c>
      <c r="I1417" s="8"/>
    </row>
    <row r="1418" spans="1:9">
      <c r="A1418" s="52">
        <f>A1417+1</f>
        <v>734</v>
      </c>
      <c r="B1418" s="140" t="s">
        <v>1353</v>
      </c>
      <c r="C1418" s="137" t="s">
        <v>81</v>
      </c>
      <c r="D1418" s="138" t="s">
        <v>1356</v>
      </c>
      <c r="E1418" s="139" t="s">
        <v>1302</v>
      </c>
      <c r="F1418" s="12">
        <v>11</v>
      </c>
      <c r="G1418" s="12"/>
      <c r="H1418" s="58">
        <f>F1418*G1418</f>
        <v>0</v>
      </c>
      <c r="I1418" s="8"/>
    </row>
    <row r="1419" spans="1:9">
      <c r="A1419" s="92"/>
      <c r="B1419" s="157"/>
      <c r="C1419" s="91"/>
      <c r="D1419" s="214" t="s">
        <v>1357</v>
      </c>
      <c r="E1419" s="206"/>
      <c r="F1419" s="206"/>
      <c r="G1419" s="206"/>
      <c r="H1419" s="207">
        <f>SUM(H1417:H1418)</f>
        <v>0</v>
      </c>
      <c r="I1419" s="8"/>
    </row>
    <row r="1420" spans="1:9">
      <c r="A1420" s="52"/>
      <c r="B1420" s="140" t="s">
        <v>1358</v>
      </c>
      <c r="C1420" s="137"/>
      <c r="D1420" s="138" t="s">
        <v>1359</v>
      </c>
      <c r="E1420" s="56"/>
      <c r="F1420" s="12"/>
      <c r="G1420" s="57"/>
      <c r="H1420" s="58"/>
      <c r="I1420" s="8"/>
    </row>
    <row r="1421" spans="1:9">
      <c r="A1421" s="52"/>
      <c r="B1421" s="140" t="s">
        <v>1358</v>
      </c>
      <c r="C1421" s="137" t="s">
        <v>1</v>
      </c>
      <c r="D1421" s="138" t="s">
        <v>1360</v>
      </c>
      <c r="E1421" s="56"/>
      <c r="F1421" s="12"/>
      <c r="G1421" s="57"/>
      <c r="H1421" s="58"/>
      <c r="I1421" s="8"/>
    </row>
    <row r="1422" spans="1:9">
      <c r="A1422" s="52">
        <f>A1418+1</f>
        <v>735</v>
      </c>
      <c r="B1422" s="140" t="s">
        <v>1358</v>
      </c>
      <c r="C1422" s="137" t="s">
        <v>1335</v>
      </c>
      <c r="D1422" s="138" t="s">
        <v>1361</v>
      </c>
      <c r="E1422" s="139" t="s">
        <v>124</v>
      </c>
      <c r="F1422" s="12">
        <v>300</v>
      </c>
      <c r="G1422" s="12"/>
      <c r="H1422" s="58">
        <f>F1422*G1422</f>
        <v>0</v>
      </c>
      <c r="I1422" s="8"/>
    </row>
    <row r="1423" spans="1:9">
      <c r="A1423" s="52">
        <f>A1422+1</f>
        <v>736</v>
      </c>
      <c r="B1423" s="140" t="s">
        <v>1358</v>
      </c>
      <c r="C1423" s="137" t="s">
        <v>1337</v>
      </c>
      <c r="D1423" s="138" t="s">
        <v>1362</v>
      </c>
      <c r="E1423" s="139" t="s">
        <v>124</v>
      </c>
      <c r="F1423" s="12">
        <v>80</v>
      </c>
      <c r="G1423" s="12"/>
      <c r="H1423" s="58">
        <f>F1423*G1423</f>
        <v>0</v>
      </c>
      <c r="I1423" s="8"/>
    </row>
    <row r="1424" spans="1:9">
      <c r="A1424" s="52"/>
      <c r="B1424" s="140" t="s">
        <v>1358</v>
      </c>
      <c r="C1424" s="137" t="s">
        <v>142</v>
      </c>
      <c r="D1424" s="138" t="s">
        <v>1363</v>
      </c>
      <c r="E1424" s="139"/>
      <c r="F1424" s="12"/>
      <c r="G1424" s="12"/>
      <c r="H1424" s="58"/>
      <c r="I1424" s="8"/>
    </row>
    <row r="1425" spans="1:9">
      <c r="A1425" s="52">
        <f>A1423+1</f>
        <v>737</v>
      </c>
      <c r="B1425" s="140" t="s">
        <v>1358</v>
      </c>
      <c r="C1425" s="137" t="s">
        <v>264</v>
      </c>
      <c r="D1425" s="138" t="s">
        <v>1364</v>
      </c>
      <c r="E1425" s="139" t="s">
        <v>124</v>
      </c>
      <c r="F1425" s="12">
        <v>2100</v>
      </c>
      <c r="G1425" s="12"/>
      <c r="H1425" s="58">
        <f>F1425*G1425</f>
        <v>0</v>
      </c>
      <c r="I1425" s="8"/>
    </row>
    <row r="1426" spans="1:9">
      <c r="A1426" s="52">
        <f>A1425+1</f>
        <v>738</v>
      </c>
      <c r="B1426" s="140" t="s">
        <v>1358</v>
      </c>
      <c r="C1426" s="137" t="s">
        <v>1365</v>
      </c>
      <c r="D1426" s="138" t="s">
        <v>1366</v>
      </c>
      <c r="E1426" s="139" t="s">
        <v>124</v>
      </c>
      <c r="F1426" s="12">
        <v>2210</v>
      </c>
      <c r="G1426" s="12"/>
      <c r="H1426" s="58">
        <f>F1426*G1426</f>
        <v>0</v>
      </c>
      <c r="I1426" s="8"/>
    </row>
    <row r="1427" spans="1:9">
      <c r="A1427" s="52">
        <f>A1426+1</f>
        <v>739</v>
      </c>
      <c r="B1427" s="140" t="s">
        <v>1358</v>
      </c>
      <c r="C1427" s="137" t="s">
        <v>1367</v>
      </c>
      <c r="D1427" s="138" t="s">
        <v>1368</v>
      </c>
      <c r="E1427" s="139" t="s">
        <v>124</v>
      </c>
      <c r="F1427" s="12">
        <v>2110</v>
      </c>
      <c r="G1427" s="12"/>
      <c r="H1427" s="58">
        <f>F1427*G1427</f>
        <v>0</v>
      </c>
      <c r="I1427" s="8"/>
    </row>
    <row r="1428" spans="1:9">
      <c r="A1428" s="52"/>
      <c r="B1428" s="140" t="s">
        <v>1358</v>
      </c>
      <c r="C1428" s="137" t="s">
        <v>302</v>
      </c>
      <c r="D1428" s="138" t="s">
        <v>1369</v>
      </c>
      <c r="E1428" s="139"/>
      <c r="F1428" s="12"/>
      <c r="G1428" s="57"/>
      <c r="H1428" s="58"/>
      <c r="I1428" s="8"/>
    </row>
    <row r="1429" spans="1:9">
      <c r="A1429" s="52">
        <f>A1427+1</f>
        <v>740</v>
      </c>
      <c r="B1429" s="140" t="s">
        <v>1358</v>
      </c>
      <c r="C1429" s="137" t="s">
        <v>304</v>
      </c>
      <c r="D1429" s="138" t="s">
        <v>1370</v>
      </c>
      <c r="E1429" s="139" t="s">
        <v>124</v>
      </c>
      <c r="F1429" s="12">
        <v>2000</v>
      </c>
      <c r="G1429" s="12"/>
      <c r="H1429" s="58">
        <f>F1429*G1429</f>
        <v>0</v>
      </c>
      <c r="I1429" s="8"/>
    </row>
    <row r="1430" spans="1:9">
      <c r="A1430" s="52">
        <f>A1429+1</f>
        <v>741</v>
      </c>
      <c r="B1430" s="140" t="s">
        <v>1358</v>
      </c>
      <c r="C1430" s="137" t="s">
        <v>307</v>
      </c>
      <c r="D1430" s="138" t="s">
        <v>1371</v>
      </c>
      <c r="E1430" s="139" t="s">
        <v>124</v>
      </c>
      <c r="F1430" s="12">
        <v>3800</v>
      </c>
      <c r="G1430" s="12"/>
      <c r="H1430" s="58">
        <f>F1430*G1430</f>
        <v>0</v>
      </c>
      <c r="I1430" s="8"/>
    </row>
    <row r="1431" spans="1:9">
      <c r="A1431" s="52">
        <f>A1430+1</f>
        <v>742</v>
      </c>
      <c r="B1431" s="140" t="s">
        <v>1358</v>
      </c>
      <c r="C1431" s="137" t="s">
        <v>1372</v>
      </c>
      <c r="D1431" s="138" t="s">
        <v>1373</v>
      </c>
      <c r="E1431" s="139" t="s">
        <v>124</v>
      </c>
      <c r="F1431" s="12">
        <v>3800</v>
      </c>
      <c r="G1431" s="12"/>
      <c r="H1431" s="58">
        <f>F1431*G1431</f>
        <v>0</v>
      </c>
      <c r="I1431" s="8"/>
    </row>
    <row r="1432" spans="1:9">
      <c r="A1432" s="92"/>
      <c r="B1432" s="157"/>
      <c r="C1432" s="91"/>
      <c r="D1432" s="214" t="s">
        <v>1374</v>
      </c>
      <c r="E1432" s="206"/>
      <c r="F1432" s="206"/>
      <c r="G1432" s="206"/>
      <c r="H1432" s="207">
        <f>SUM(H1422:H1431)</f>
        <v>0</v>
      </c>
      <c r="I1432" s="8"/>
    </row>
    <row r="1433" spans="1:9">
      <c r="A1433" s="52"/>
      <c r="B1433" s="140">
        <v>0.62986111111111109</v>
      </c>
      <c r="C1433" s="137"/>
      <c r="D1433" s="138" t="s">
        <v>1375</v>
      </c>
      <c r="E1433" s="56"/>
      <c r="F1433" s="12"/>
      <c r="G1433" s="57"/>
      <c r="H1433" s="58"/>
      <c r="I1433" s="8"/>
    </row>
    <row r="1434" spans="1:9" ht="24">
      <c r="A1434" s="52">
        <f>A1431+1</f>
        <v>743</v>
      </c>
      <c r="B1434" s="140">
        <v>0.62986111111111109</v>
      </c>
      <c r="C1434" s="137" t="s">
        <v>1</v>
      </c>
      <c r="D1434" s="141" t="s">
        <v>1376</v>
      </c>
      <c r="E1434" s="139" t="s">
        <v>1302</v>
      </c>
      <c r="F1434" s="12">
        <v>243</v>
      </c>
      <c r="G1434" s="12"/>
      <c r="H1434" s="58">
        <f>F1434*G1434</f>
        <v>0</v>
      </c>
      <c r="I1434" s="8"/>
    </row>
    <row r="1435" spans="1:9">
      <c r="A1435" s="52">
        <f>A1434+1</f>
        <v>744</v>
      </c>
      <c r="B1435" s="140">
        <v>0.62986111111111109</v>
      </c>
      <c r="C1435" s="137" t="s">
        <v>81</v>
      </c>
      <c r="D1435" s="141" t="s">
        <v>1377</v>
      </c>
      <c r="E1435" s="139" t="s">
        <v>1302</v>
      </c>
      <c r="F1435" s="12">
        <v>7</v>
      </c>
      <c r="G1435" s="12"/>
      <c r="H1435" s="58">
        <f>F1435*G1435</f>
        <v>0</v>
      </c>
      <c r="I1435" s="8"/>
    </row>
    <row r="1436" spans="1:9">
      <c r="A1436" s="92"/>
      <c r="B1436" s="157"/>
      <c r="C1436" s="91"/>
      <c r="D1436" s="214" t="s">
        <v>1378</v>
      </c>
      <c r="E1436" s="206"/>
      <c r="F1436" s="206"/>
      <c r="G1436" s="206"/>
      <c r="H1436" s="207">
        <f>SUM(H1434:H1435)</f>
        <v>0</v>
      </c>
      <c r="I1436" s="8"/>
    </row>
    <row r="1437" spans="1:9">
      <c r="A1437" s="52"/>
      <c r="B1437" s="140" t="s">
        <v>1379</v>
      </c>
      <c r="C1437" s="137"/>
      <c r="D1437" s="138" t="s">
        <v>1380</v>
      </c>
      <c r="E1437" s="139"/>
      <c r="F1437" s="12"/>
      <c r="G1437" s="57"/>
      <c r="H1437" s="58"/>
      <c r="I1437" s="8"/>
    </row>
    <row r="1438" spans="1:9">
      <c r="A1438" s="52">
        <f>A1435+1</f>
        <v>745</v>
      </c>
      <c r="B1438" s="140" t="s">
        <v>1379</v>
      </c>
      <c r="C1438" s="137" t="s">
        <v>1</v>
      </c>
      <c r="D1438" s="138" t="s">
        <v>1381</v>
      </c>
      <c r="E1438" s="139" t="s">
        <v>1302</v>
      </c>
      <c r="F1438" s="12">
        <v>1</v>
      </c>
      <c r="G1438" s="12"/>
      <c r="H1438" s="58">
        <f>F1438*G1438</f>
        <v>0</v>
      </c>
      <c r="I1438" s="8"/>
    </row>
    <row r="1439" spans="1:9">
      <c r="A1439" s="52">
        <f>A1438+1</f>
        <v>746</v>
      </c>
      <c r="B1439" s="140" t="s">
        <v>1379</v>
      </c>
      <c r="C1439" s="137" t="s">
        <v>81</v>
      </c>
      <c r="D1439" s="138" t="s">
        <v>1382</v>
      </c>
      <c r="E1439" s="139" t="s">
        <v>1302</v>
      </c>
      <c r="F1439" s="12">
        <v>5</v>
      </c>
      <c r="G1439" s="12"/>
      <c r="H1439" s="58">
        <f>F1439*G1439</f>
        <v>0</v>
      </c>
      <c r="I1439" s="8"/>
    </row>
    <row r="1440" spans="1:9">
      <c r="A1440" s="52">
        <f>A1439+1</f>
        <v>747</v>
      </c>
      <c r="B1440" s="140" t="s">
        <v>1379</v>
      </c>
      <c r="C1440" s="137" t="s">
        <v>632</v>
      </c>
      <c r="D1440" s="138" t="s">
        <v>1383</v>
      </c>
      <c r="E1440" s="139" t="s">
        <v>1302</v>
      </c>
      <c r="F1440" s="12">
        <v>5</v>
      </c>
      <c r="G1440" s="12"/>
      <c r="H1440" s="58">
        <f>F1440*G1440</f>
        <v>0</v>
      </c>
      <c r="I1440" s="8"/>
    </row>
    <row r="1441" spans="1:9">
      <c r="A1441" s="52">
        <f>A1440+1</f>
        <v>748</v>
      </c>
      <c r="B1441" s="140" t="s">
        <v>1379</v>
      </c>
      <c r="C1441" s="137" t="s">
        <v>832</v>
      </c>
      <c r="D1441" s="138" t="s">
        <v>1384</v>
      </c>
      <c r="E1441" s="139" t="s">
        <v>1302</v>
      </c>
      <c r="F1441" s="12">
        <v>5</v>
      </c>
      <c r="G1441" s="12"/>
      <c r="H1441" s="58">
        <f>F1441*G1441</f>
        <v>0</v>
      </c>
      <c r="I1441" s="8"/>
    </row>
    <row r="1442" spans="1:9">
      <c r="A1442" s="52">
        <f>A1441+1</f>
        <v>749</v>
      </c>
      <c r="B1442" s="140" t="s">
        <v>1379</v>
      </c>
      <c r="C1442" s="137" t="s">
        <v>855</v>
      </c>
      <c r="D1442" s="138" t="s">
        <v>1385</v>
      </c>
      <c r="E1442" s="139" t="s">
        <v>1302</v>
      </c>
      <c r="F1442" s="12">
        <v>111</v>
      </c>
      <c r="G1442" s="12"/>
      <c r="H1442" s="58">
        <f>F1442*G1442</f>
        <v>0</v>
      </c>
      <c r="I1442" s="8"/>
    </row>
    <row r="1443" spans="1:9">
      <c r="A1443" s="52">
        <f>A1442+1</f>
        <v>750</v>
      </c>
      <c r="B1443" s="140" t="s">
        <v>1379</v>
      </c>
      <c r="C1443" s="137" t="s">
        <v>899</v>
      </c>
      <c r="D1443" s="141" t="s">
        <v>1386</v>
      </c>
      <c r="E1443" s="139" t="s">
        <v>1302</v>
      </c>
      <c r="F1443" s="12">
        <v>120</v>
      </c>
      <c r="G1443" s="12"/>
      <c r="H1443" s="58">
        <f>F1443*G1443</f>
        <v>0</v>
      </c>
      <c r="I1443" s="8"/>
    </row>
    <row r="1444" spans="1:9">
      <c r="A1444" s="52">
        <f>A1443+1</f>
        <v>751</v>
      </c>
      <c r="B1444" s="140" t="s">
        <v>1379</v>
      </c>
      <c r="C1444" s="137" t="s">
        <v>942</v>
      </c>
      <c r="D1444" s="138" t="s">
        <v>1387</v>
      </c>
      <c r="E1444" s="139" t="s">
        <v>1302</v>
      </c>
      <c r="F1444" s="12">
        <v>132</v>
      </c>
      <c r="G1444" s="12"/>
      <c r="H1444" s="58">
        <f>F1444*G1444</f>
        <v>0</v>
      </c>
      <c r="I1444" s="8"/>
    </row>
    <row r="1445" spans="1:9">
      <c r="A1445" s="52">
        <f>A1444+1</f>
        <v>752</v>
      </c>
      <c r="B1445" s="140" t="s">
        <v>1379</v>
      </c>
      <c r="C1445" s="137" t="s">
        <v>969</v>
      </c>
      <c r="D1445" s="141" t="s">
        <v>1388</v>
      </c>
      <c r="E1445" s="139" t="s">
        <v>1302</v>
      </c>
      <c r="F1445" s="12">
        <v>15</v>
      </c>
      <c r="G1445" s="12"/>
      <c r="H1445" s="58">
        <f>F1445*G1445</f>
        <v>0</v>
      </c>
      <c r="I1445" s="8"/>
    </row>
    <row r="1446" spans="1:9">
      <c r="A1446" s="52">
        <f>A1445+1</f>
        <v>753</v>
      </c>
      <c r="B1446" s="140" t="s">
        <v>1379</v>
      </c>
      <c r="C1446" s="137" t="s">
        <v>138</v>
      </c>
      <c r="D1446" s="141" t="s">
        <v>1389</v>
      </c>
      <c r="E1446" s="139" t="s">
        <v>1302</v>
      </c>
      <c r="F1446" s="12">
        <v>56</v>
      </c>
      <c r="G1446" s="12"/>
      <c r="H1446" s="58">
        <f>F1446*G1446</f>
        <v>0</v>
      </c>
      <c r="I1446" s="8"/>
    </row>
    <row r="1447" spans="1:9">
      <c r="A1447" s="52">
        <f>A1446+1</f>
        <v>754</v>
      </c>
      <c r="B1447" s="140" t="s">
        <v>1379</v>
      </c>
      <c r="C1447" s="137" t="s">
        <v>142</v>
      </c>
      <c r="D1447" s="141" t="s">
        <v>1390</v>
      </c>
      <c r="E1447" s="139" t="s">
        <v>1302</v>
      </c>
      <c r="F1447" s="12">
        <v>166</v>
      </c>
      <c r="G1447" s="12"/>
      <c r="H1447" s="58">
        <f>F1447*G1447</f>
        <v>0</v>
      </c>
      <c r="I1447" s="8"/>
    </row>
    <row r="1448" spans="1:9">
      <c r="A1448" s="52">
        <f>A1447+1</f>
        <v>755</v>
      </c>
      <c r="B1448" s="140" t="s">
        <v>1379</v>
      </c>
      <c r="C1448" s="137" t="s">
        <v>145</v>
      </c>
      <c r="D1448" s="141" t="s">
        <v>1391</v>
      </c>
      <c r="E1448" s="139" t="s">
        <v>1302</v>
      </c>
      <c r="F1448" s="12">
        <v>14</v>
      </c>
      <c r="G1448" s="12"/>
      <c r="H1448" s="58">
        <f>F1448*G1448</f>
        <v>0</v>
      </c>
      <c r="I1448" s="8"/>
    </row>
    <row r="1449" spans="1:9">
      <c r="A1449" s="52">
        <f>A1448+1</f>
        <v>756</v>
      </c>
      <c r="B1449" s="140" t="s">
        <v>1379</v>
      </c>
      <c r="C1449" s="137" t="s">
        <v>148</v>
      </c>
      <c r="D1449" s="138" t="s">
        <v>1392</v>
      </c>
      <c r="E1449" s="139" t="s">
        <v>1302</v>
      </c>
      <c r="F1449" s="12">
        <v>6</v>
      </c>
      <c r="G1449" s="12"/>
      <c r="H1449" s="58">
        <f>F1449*G1449</f>
        <v>0</v>
      </c>
      <c r="I1449" s="8"/>
    </row>
    <row r="1450" spans="1:9">
      <c r="A1450" s="52">
        <f>A1449+1</f>
        <v>757</v>
      </c>
      <c r="B1450" s="140" t="s">
        <v>1379</v>
      </c>
      <c r="C1450" s="137" t="s">
        <v>927</v>
      </c>
      <c r="D1450" s="138" t="s">
        <v>1393</v>
      </c>
      <c r="E1450" s="139" t="s">
        <v>1302</v>
      </c>
      <c r="F1450" s="12">
        <v>79</v>
      </c>
      <c r="G1450" s="12"/>
      <c r="H1450" s="58">
        <f>F1450*G1450</f>
        <v>0</v>
      </c>
      <c r="I1450" s="8"/>
    </row>
    <row r="1451" spans="1:9">
      <c r="A1451" s="52">
        <f>A1450+1</f>
        <v>758</v>
      </c>
      <c r="B1451" s="140" t="s">
        <v>1379</v>
      </c>
      <c r="C1451" s="137" t="s">
        <v>552</v>
      </c>
      <c r="D1451" s="138" t="s">
        <v>1394</v>
      </c>
      <c r="E1451" s="139" t="s">
        <v>1302</v>
      </c>
      <c r="F1451" s="12">
        <v>4</v>
      </c>
      <c r="G1451" s="12"/>
      <c r="H1451" s="58">
        <f>F1451*G1451</f>
        <v>0</v>
      </c>
      <c r="I1451" s="8"/>
    </row>
    <row r="1452" spans="1:9">
      <c r="A1452" s="52">
        <f>A1451+1</f>
        <v>759</v>
      </c>
      <c r="B1452" s="140" t="s">
        <v>1379</v>
      </c>
      <c r="C1452" s="137" t="s">
        <v>410</v>
      </c>
      <c r="D1452" s="138" t="s">
        <v>1395</v>
      </c>
      <c r="E1452" s="139" t="s">
        <v>1302</v>
      </c>
      <c r="F1452" s="12">
        <v>9</v>
      </c>
      <c r="G1452" s="12"/>
      <c r="H1452" s="58">
        <f>F1452*G1452</f>
        <v>0</v>
      </c>
      <c r="I1452" s="8"/>
    </row>
    <row r="1453" spans="1:9">
      <c r="A1453" s="52">
        <f>A1452+1</f>
        <v>760</v>
      </c>
      <c r="B1453" s="140" t="s">
        <v>1379</v>
      </c>
      <c r="C1453" s="137" t="s">
        <v>416</v>
      </c>
      <c r="D1453" s="138" t="s">
        <v>1396</v>
      </c>
      <c r="E1453" s="139" t="s">
        <v>1302</v>
      </c>
      <c r="F1453" s="12">
        <v>15</v>
      </c>
      <c r="G1453" s="12"/>
      <c r="H1453" s="58">
        <f>F1453*G1453</f>
        <v>0</v>
      </c>
      <c r="I1453" s="8"/>
    </row>
    <row r="1454" spans="1:9">
      <c r="A1454" s="52">
        <f>A1453+1</f>
        <v>761</v>
      </c>
      <c r="B1454" s="140" t="s">
        <v>1379</v>
      </c>
      <c r="C1454" s="137" t="s">
        <v>1397</v>
      </c>
      <c r="D1454" s="138" t="s">
        <v>1398</v>
      </c>
      <c r="E1454" s="139" t="s">
        <v>1302</v>
      </c>
      <c r="F1454" s="12">
        <v>2</v>
      </c>
      <c r="G1454" s="12"/>
      <c r="H1454" s="58">
        <f>F1454*G1454</f>
        <v>0</v>
      </c>
      <c r="I1454" s="8"/>
    </row>
    <row r="1455" spans="1:9">
      <c r="A1455" s="52">
        <f>A1454+1</f>
        <v>762</v>
      </c>
      <c r="B1455" s="140" t="s">
        <v>1379</v>
      </c>
      <c r="C1455" s="137" t="s">
        <v>288</v>
      </c>
      <c r="D1455" s="141" t="s">
        <v>1399</v>
      </c>
      <c r="E1455" s="139" t="s">
        <v>1302</v>
      </c>
      <c r="F1455" s="12">
        <v>60</v>
      </c>
      <c r="G1455" s="12"/>
      <c r="H1455" s="58">
        <f>F1455*G1455</f>
        <v>0</v>
      </c>
      <c r="I1455" s="8"/>
    </row>
    <row r="1456" spans="1:9">
      <c r="A1456" s="52">
        <f>A1455+1</f>
        <v>763</v>
      </c>
      <c r="B1456" s="140" t="s">
        <v>1379</v>
      </c>
      <c r="C1456" s="137" t="s">
        <v>294</v>
      </c>
      <c r="D1456" s="141" t="s">
        <v>1400</v>
      </c>
      <c r="E1456" s="139" t="s">
        <v>1302</v>
      </c>
      <c r="F1456" s="12">
        <v>18</v>
      </c>
      <c r="G1456" s="12"/>
      <c r="H1456" s="58">
        <f>F1456*G1456</f>
        <v>0</v>
      </c>
      <c r="I1456" s="8"/>
    </row>
    <row r="1457" spans="1:9">
      <c r="A1457" s="52">
        <f>A1456+1</f>
        <v>764</v>
      </c>
      <c r="B1457" s="140" t="s">
        <v>1379</v>
      </c>
      <c r="C1457" s="137" t="s">
        <v>559</v>
      </c>
      <c r="D1457" s="141" t="s">
        <v>1401</v>
      </c>
      <c r="E1457" s="139" t="s">
        <v>1302</v>
      </c>
      <c r="F1457" s="12">
        <v>15</v>
      </c>
      <c r="G1457" s="12"/>
      <c r="H1457" s="58">
        <f>F1457*G1457</f>
        <v>0</v>
      </c>
      <c r="I1457" s="8"/>
    </row>
    <row r="1458" spans="1:9">
      <c r="A1458" s="52">
        <f>A1457+1</f>
        <v>765</v>
      </c>
      <c r="B1458" s="140" t="s">
        <v>1379</v>
      </c>
      <c r="C1458" s="137" t="s">
        <v>815</v>
      </c>
      <c r="D1458" s="141" t="s">
        <v>1402</v>
      </c>
      <c r="E1458" s="139" t="s">
        <v>1302</v>
      </c>
      <c r="F1458" s="12">
        <v>40</v>
      </c>
      <c r="G1458" s="12"/>
      <c r="H1458" s="58">
        <f>F1458*G1458</f>
        <v>0</v>
      </c>
      <c r="I1458" s="8"/>
    </row>
    <row r="1459" spans="1:9">
      <c r="A1459" s="52">
        <f>A1458+1</f>
        <v>766</v>
      </c>
      <c r="B1459" s="140" t="s">
        <v>1379</v>
      </c>
      <c r="C1459" s="137" t="s">
        <v>1403</v>
      </c>
      <c r="D1459" s="138" t="s">
        <v>1404</v>
      </c>
      <c r="E1459" s="139" t="s">
        <v>1302</v>
      </c>
      <c r="F1459" s="12">
        <v>30</v>
      </c>
      <c r="G1459" s="12"/>
      <c r="H1459" s="58">
        <f>F1459*G1459</f>
        <v>0</v>
      </c>
      <c r="I1459" s="8"/>
    </row>
    <row r="1460" spans="1:9">
      <c r="A1460" s="52">
        <f>A1459+1</f>
        <v>767</v>
      </c>
      <c r="B1460" s="140" t="s">
        <v>1379</v>
      </c>
      <c r="C1460" s="137" t="s">
        <v>1405</v>
      </c>
      <c r="D1460" s="138" t="s">
        <v>1406</v>
      </c>
      <c r="E1460" s="139" t="s">
        <v>1302</v>
      </c>
      <c r="F1460" s="12">
        <v>154</v>
      </c>
      <c r="G1460" s="12"/>
      <c r="H1460" s="58">
        <f>F1460*G1460</f>
        <v>0</v>
      </c>
      <c r="I1460" s="8"/>
    </row>
    <row r="1461" spans="1:9">
      <c r="A1461" s="52">
        <f>A1460+1</f>
        <v>768</v>
      </c>
      <c r="B1461" s="140" t="s">
        <v>1379</v>
      </c>
      <c r="C1461" s="137" t="s">
        <v>1407</v>
      </c>
      <c r="D1461" s="138" t="s">
        <v>1408</v>
      </c>
      <c r="E1461" s="139" t="s">
        <v>1302</v>
      </c>
      <c r="F1461" s="12">
        <v>3</v>
      </c>
      <c r="G1461" s="12"/>
      <c r="H1461" s="58">
        <f>F1461*G1461</f>
        <v>0</v>
      </c>
      <c r="I1461" s="8"/>
    </row>
    <row r="1462" spans="1:9">
      <c r="A1462" s="52">
        <f>A1461+1</f>
        <v>769</v>
      </c>
      <c r="B1462" s="140" t="s">
        <v>1379</v>
      </c>
      <c r="C1462" s="137" t="s">
        <v>1409</v>
      </c>
      <c r="D1462" s="138" t="s">
        <v>1410</v>
      </c>
      <c r="E1462" s="139" t="s">
        <v>1302</v>
      </c>
      <c r="F1462" s="12">
        <v>50</v>
      </c>
      <c r="G1462" s="12"/>
      <c r="H1462" s="58">
        <f>F1462*G1462</f>
        <v>0</v>
      </c>
      <c r="I1462" s="8"/>
    </row>
    <row r="1463" spans="1:9">
      <c r="A1463" s="52">
        <f>A1462+1</f>
        <v>770</v>
      </c>
      <c r="B1463" s="140" t="s">
        <v>1379</v>
      </c>
      <c r="C1463" s="137" t="s">
        <v>1411</v>
      </c>
      <c r="D1463" s="138" t="s">
        <v>1412</v>
      </c>
      <c r="E1463" s="139" t="s">
        <v>1302</v>
      </c>
      <c r="F1463" s="12">
        <v>50</v>
      </c>
      <c r="G1463" s="12"/>
      <c r="H1463" s="58">
        <f>F1463*G1463</f>
        <v>0</v>
      </c>
      <c r="I1463" s="8"/>
    </row>
    <row r="1464" spans="1:9">
      <c r="A1464" s="52"/>
      <c r="B1464" s="140" t="s">
        <v>1379</v>
      </c>
      <c r="C1464" s="137" t="s">
        <v>1413</v>
      </c>
      <c r="D1464" s="138" t="s">
        <v>1414</v>
      </c>
      <c r="E1464" s="139"/>
      <c r="F1464" s="12"/>
      <c r="G1464" s="57"/>
      <c r="H1464" s="58"/>
      <c r="I1464" s="8"/>
    </row>
    <row r="1465" spans="1:9">
      <c r="A1465" s="52">
        <f>A1463+1</f>
        <v>771</v>
      </c>
      <c r="B1465" s="140" t="s">
        <v>1379</v>
      </c>
      <c r="C1465" s="137" t="s">
        <v>1415</v>
      </c>
      <c r="D1465" s="138" t="s">
        <v>1416</v>
      </c>
      <c r="E1465" s="139" t="s">
        <v>1302</v>
      </c>
      <c r="F1465" s="12">
        <v>1</v>
      </c>
      <c r="G1465" s="12"/>
      <c r="H1465" s="58">
        <f>F1465*G1465</f>
        <v>0</v>
      </c>
      <c r="I1465" s="8"/>
    </row>
    <row r="1466" spans="1:9">
      <c r="A1466" s="52">
        <f>A1465+1</f>
        <v>772</v>
      </c>
      <c r="B1466" s="140" t="s">
        <v>1379</v>
      </c>
      <c r="C1466" s="137" t="s">
        <v>1417</v>
      </c>
      <c r="D1466" s="138" t="s">
        <v>1418</v>
      </c>
      <c r="E1466" s="139" t="s">
        <v>1302</v>
      </c>
      <c r="F1466" s="12">
        <v>8</v>
      </c>
      <c r="G1466" s="12"/>
      <c r="H1466" s="58">
        <f>F1466*G1466</f>
        <v>0</v>
      </c>
      <c r="I1466" s="8"/>
    </row>
    <row r="1467" spans="1:9">
      <c r="A1467" s="52">
        <f>A1466+1</f>
        <v>773</v>
      </c>
      <c r="B1467" s="140" t="s">
        <v>1379</v>
      </c>
      <c r="C1467" s="137" t="s">
        <v>1419</v>
      </c>
      <c r="D1467" s="138" t="s">
        <v>1420</v>
      </c>
      <c r="E1467" s="139" t="s">
        <v>1302</v>
      </c>
      <c r="F1467" s="12">
        <v>1</v>
      </c>
      <c r="G1467" s="12"/>
      <c r="H1467" s="58">
        <f>F1467*G1467</f>
        <v>0</v>
      </c>
      <c r="I1467" s="8"/>
    </row>
    <row r="1468" spans="1:9" ht="24">
      <c r="A1468" s="52">
        <f>A1467+1</f>
        <v>774</v>
      </c>
      <c r="B1468" s="140" t="s">
        <v>1379</v>
      </c>
      <c r="C1468" s="137" t="s">
        <v>1421</v>
      </c>
      <c r="D1468" s="141" t="s">
        <v>1422</v>
      </c>
      <c r="E1468" s="139" t="s">
        <v>1302</v>
      </c>
      <c r="F1468" s="12">
        <v>1</v>
      </c>
      <c r="G1468" s="12"/>
      <c r="H1468" s="58">
        <f>F1468*G1468</f>
        <v>0</v>
      </c>
      <c r="I1468" s="8"/>
    </row>
    <row r="1469" spans="1:9">
      <c r="A1469" s="52">
        <f>A1468+1</f>
        <v>775</v>
      </c>
      <c r="B1469" s="140" t="s">
        <v>1379</v>
      </c>
      <c r="C1469" s="137" t="s">
        <v>1423</v>
      </c>
      <c r="D1469" s="138" t="s">
        <v>1424</v>
      </c>
      <c r="E1469" s="139" t="s">
        <v>1320</v>
      </c>
      <c r="F1469" s="12">
        <v>1</v>
      </c>
      <c r="G1469" s="12"/>
      <c r="H1469" s="58">
        <f>F1469*G1469</f>
        <v>0</v>
      </c>
      <c r="I1469" s="8"/>
    </row>
    <row r="1470" spans="1:9">
      <c r="A1470" s="52">
        <f>A1469+1</f>
        <v>776</v>
      </c>
      <c r="B1470" s="140" t="s">
        <v>1379</v>
      </c>
      <c r="C1470" s="137" t="s">
        <v>1425</v>
      </c>
      <c r="D1470" s="138" t="s">
        <v>1426</v>
      </c>
      <c r="E1470" s="139" t="s">
        <v>124</v>
      </c>
      <c r="F1470" s="12">
        <v>400</v>
      </c>
      <c r="G1470" s="12"/>
      <c r="H1470" s="58">
        <f>F1470*G1470</f>
        <v>0</v>
      </c>
      <c r="I1470" s="8"/>
    </row>
    <row r="1471" spans="1:9">
      <c r="A1471" s="92"/>
      <c r="B1471" s="140"/>
      <c r="C1471" s="91"/>
      <c r="D1471" s="214" t="s">
        <v>1427</v>
      </c>
      <c r="E1471" s="206"/>
      <c r="F1471" s="206"/>
      <c r="G1471" s="206"/>
      <c r="H1471" s="207">
        <f>SUM(H1438:H1470)</f>
        <v>0</v>
      </c>
      <c r="I1471" s="8"/>
    </row>
    <row r="1472" spans="1:9">
      <c r="A1472" s="52"/>
      <c r="B1472" s="140" t="s">
        <v>1428</v>
      </c>
      <c r="C1472" s="137"/>
      <c r="D1472" s="141" t="s">
        <v>1429</v>
      </c>
      <c r="E1472" s="139"/>
      <c r="F1472" s="12"/>
      <c r="G1472" s="57"/>
      <c r="H1472" s="58"/>
      <c r="I1472" s="8"/>
    </row>
    <row r="1473" spans="1:9">
      <c r="A1473" s="52">
        <f>A1470+1</f>
        <v>777</v>
      </c>
      <c r="B1473" s="140" t="s">
        <v>1428</v>
      </c>
      <c r="C1473" s="137" t="s">
        <v>138</v>
      </c>
      <c r="D1473" s="141" t="s">
        <v>1430</v>
      </c>
      <c r="E1473" s="139" t="s">
        <v>1302</v>
      </c>
      <c r="F1473" s="12">
        <v>1</v>
      </c>
      <c r="G1473" s="12"/>
      <c r="H1473" s="58">
        <f>F1473*G1473</f>
        <v>0</v>
      </c>
      <c r="I1473" s="8"/>
    </row>
    <row r="1474" spans="1:9">
      <c r="A1474" s="52">
        <f>A1473+1</f>
        <v>778</v>
      </c>
      <c r="B1474" s="140" t="s">
        <v>1428</v>
      </c>
      <c r="C1474" s="137" t="s">
        <v>294</v>
      </c>
      <c r="D1474" s="141" t="s">
        <v>1431</v>
      </c>
      <c r="E1474" s="139" t="s">
        <v>1302</v>
      </c>
      <c r="F1474" s="12">
        <v>2</v>
      </c>
      <c r="G1474" s="12"/>
      <c r="H1474" s="58">
        <f>F1474*G1474</f>
        <v>0</v>
      </c>
      <c r="I1474" s="8"/>
    </row>
    <row r="1475" spans="1:9">
      <c r="A1475" s="52">
        <f>A1474+1</f>
        <v>779</v>
      </c>
      <c r="B1475" s="140" t="s">
        <v>1428</v>
      </c>
      <c r="C1475" s="137" t="s">
        <v>1432</v>
      </c>
      <c r="D1475" s="141" t="s">
        <v>1433</v>
      </c>
      <c r="E1475" s="139" t="s">
        <v>1302</v>
      </c>
      <c r="F1475" s="12">
        <v>210</v>
      </c>
      <c r="G1475" s="12"/>
      <c r="H1475" s="58">
        <f>F1475*G1475</f>
        <v>0</v>
      </c>
      <c r="I1475" s="8"/>
    </row>
    <row r="1476" spans="1:9">
      <c r="A1476" s="52">
        <f>A1475+1</f>
        <v>780</v>
      </c>
      <c r="B1476" s="140" t="s">
        <v>1428</v>
      </c>
      <c r="C1476" s="137" t="s">
        <v>1434</v>
      </c>
      <c r="D1476" s="141" t="s">
        <v>1435</v>
      </c>
      <c r="E1476" s="139" t="s">
        <v>1302</v>
      </c>
      <c r="F1476" s="12">
        <v>18</v>
      </c>
      <c r="G1476" s="12"/>
      <c r="H1476" s="58">
        <f>F1476*G1476</f>
        <v>0</v>
      </c>
      <c r="I1476" s="8"/>
    </row>
    <row r="1477" spans="1:9">
      <c r="A1477" s="52">
        <f>A1476+1</f>
        <v>781</v>
      </c>
      <c r="B1477" s="140" t="s">
        <v>1428</v>
      </c>
      <c r="C1477" s="137" t="s">
        <v>1436</v>
      </c>
      <c r="D1477" s="141" t="s">
        <v>1437</v>
      </c>
      <c r="E1477" s="139" t="s">
        <v>1302</v>
      </c>
      <c r="F1477" s="12">
        <v>210</v>
      </c>
      <c r="G1477" s="12"/>
      <c r="H1477" s="58">
        <f>F1477*G1477</f>
        <v>0</v>
      </c>
      <c r="I1477" s="8"/>
    </row>
    <row r="1478" spans="1:9" ht="24">
      <c r="A1478" s="52">
        <f>A1477+1</f>
        <v>782</v>
      </c>
      <c r="B1478" s="140" t="s">
        <v>1428</v>
      </c>
      <c r="C1478" s="137" t="s">
        <v>1438</v>
      </c>
      <c r="D1478" s="141" t="s">
        <v>1439</v>
      </c>
      <c r="E1478" s="139" t="s">
        <v>1302</v>
      </c>
      <c r="F1478" s="12">
        <v>150</v>
      </c>
      <c r="G1478" s="12"/>
      <c r="H1478" s="58">
        <f>F1478*G1478</f>
        <v>0</v>
      </c>
      <c r="I1478" s="8"/>
    </row>
    <row r="1479" spans="1:9">
      <c r="A1479" s="52">
        <f>A1478+1</f>
        <v>783</v>
      </c>
      <c r="B1479" s="140" t="s">
        <v>1428</v>
      </c>
      <c r="C1479" s="137" t="s">
        <v>1440</v>
      </c>
      <c r="D1479" s="141" t="s">
        <v>1441</v>
      </c>
      <c r="E1479" s="139" t="s">
        <v>1302</v>
      </c>
      <c r="F1479" s="12">
        <v>25</v>
      </c>
      <c r="G1479" s="12"/>
      <c r="H1479" s="58">
        <f>F1479*G1479</f>
        <v>0</v>
      </c>
      <c r="I1479" s="8"/>
    </row>
    <row r="1480" spans="1:9">
      <c r="A1480" s="52">
        <f>A1479+1</f>
        <v>784</v>
      </c>
      <c r="B1480" s="140" t="s">
        <v>1428</v>
      </c>
      <c r="C1480" s="137" t="s">
        <v>1442</v>
      </c>
      <c r="D1480" s="141" t="s">
        <v>1443</v>
      </c>
      <c r="E1480" s="139" t="s">
        <v>1302</v>
      </c>
      <c r="F1480" s="12">
        <v>35</v>
      </c>
      <c r="G1480" s="12"/>
      <c r="H1480" s="58">
        <f>F1480*G1480</f>
        <v>0</v>
      </c>
      <c r="I1480" s="8"/>
    </row>
    <row r="1481" spans="1:9">
      <c r="A1481" s="52">
        <f>A1480+1</f>
        <v>785</v>
      </c>
      <c r="B1481" s="140" t="s">
        <v>1428</v>
      </c>
      <c r="C1481" s="137" t="s">
        <v>1444</v>
      </c>
      <c r="D1481" s="141" t="s">
        <v>1445</v>
      </c>
      <c r="E1481" s="139" t="s">
        <v>1302</v>
      </c>
      <c r="F1481" s="12">
        <v>12</v>
      </c>
      <c r="G1481" s="12"/>
      <c r="H1481" s="58">
        <f>F1481*G1481</f>
        <v>0</v>
      </c>
      <c r="I1481" s="8"/>
    </row>
    <row r="1482" spans="1:9">
      <c r="A1482" s="52">
        <f>A1481+1</f>
        <v>786</v>
      </c>
      <c r="B1482" s="140" t="s">
        <v>1428</v>
      </c>
      <c r="C1482" s="137" t="s">
        <v>1446</v>
      </c>
      <c r="D1482" s="141" t="s">
        <v>1447</v>
      </c>
      <c r="E1482" s="139" t="s">
        <v>1302</v>
      </c>
      <c r="F1482" s="12">
        <v>9</v>
      </c>
      <c r="G1482" s="12"/>
      <c r="H1482" s="58">
        <f>F1482*G1482</f>
        <v>0</v>
      </c>
      <c r="I1482" s="8"/>
    </row>
    <row r="1483" spans="1:9">
      <c r="A1483" s="52">
        <f>A1482+1</f>
        <v>787</v>
      </c>
      <c r="B1483" s="140" t="s">
        <v>1428</v>
      </c>
      <c r="C1483" s="137" t="s">
        <v>1448</v>
      </c>
      <c r="D1483" s="141" t="s">
        <v>1449</v>
      </c>
      <c r="E1483" s="139" t="s">
        <v>1302</v>
      </c>
      <c r="F1483" s="12">
        <v>20</v>
      </c>
      <c r="G1483" s="12"/>
      <c r="H1483" s="58">
        <f>F1483*G1483</f>
        <v>0</v>
      </c>
      <c r="I1483" s="8"/>
    </row>
    <row r="1484" spans="1:9">
      <c r="A1484" s="52">
        <f>A1483+1</f>
        <v>788</v>
      </c>
      <c r="B1484" s="140" t="s">
        <v>1428</v>
      </c>
      <c r="C1484" s="137" t="s">
        <v>1450</v>
      </c>
      <c r="D1484" s="141" t="s">
        <v>1451</v>
      </c>
      <c r="E1484" s="139" t="s">
        <v>1302</v>
      </c>
      <c r="F1484" s="12">
        <v>1</v>
      </c>
      <c r="G1484" s="12"/>
      <c r="H1484" s="58">
        <f>F1484*G1484</f>
        <v>0</v>
      </c>
      <c r="I1484" s="8"/>
    </row>
    <row r="1485" spans="1:9">
      <c r="A1485" s="52">
        <f>A1484+1</f>
        <v>789</v>
      </c>
      <c r="B1485" s="140" t="s">
        <v>1428</v>
      </c>
      <c r="C1485" s="137" t="s">
        <v>1452</v>
      </c>
      <c r="D1485" s="141" t="s">
        <v>1453</v>
      </c>
      <c r="E1485" s="139" t="s">
        <v>1302</v>
      </c>
      <c r="F1485" s="12">
        <v>1</v>
      </c>
      <c r="G1485" s="12"/>
      <c r="H1485" s="58">
        <f>F1485*G1485</f>
        <v>0</v>
      </c>
      <c r="I1485" s="8"/>
    </row>
    <row r="1486" spans="1:9">
      <c r="A1486" s="52">
        <f>A1485+1</f>
        <v>790</v>
      </c>
      <c r="B1486" s="140" t="s">
        <v>1428</v>
      </c>
      <c r="C1486" s="137" t="s">
        <v>1454</v>
      </c>
      <c r="D1486" s="141" t="s">
        <v>1455</v>
      </c>
      <c r="E1486" s="139" t="s">
        <v>1302</v>
      </c>
      <c r="F1486" s="12">
        <v>1</v>
      </c>
      <c r="G1486" s="12"/>
      <c r="H1486" s="58">
        <f>F1486*G1486</f>
        <v>0</v>
      </c>
      <c r="I1486" s="8"/>
    </row>
    <row r="1487" spans="1:9">
      <c r="A1487" s="52">
        <f>A1486+1</f>
        <v>791</v>
      </c>
      <c r="B1487" s="140" t="s">
        <v>1428</v>
      </c>
      <c r="C1487" s="137" t="s">
        <v>1456</v>
      </c>
      <c r="D1487" s="141" t="s">
        <v>1457</v>
      </c>
      <c r="E1487" s="139" t="s">
        <v>124</v>
      </c>
      <c r="F1487" s="12">
        <v>200</v>
      </c>
      <c r="G1487" s="12"/>
      <c r="H1487" s="58">
        <f>F1487*G1487</f>
        <v>0</v>
      </c>
      <c r="I1487" s="8"/>
    </row>
    <row r="1488" spans="1:9">
      <c r="A1488" s="52">
        <f>A1487+1</f>
        <v>792</v>
      </c>
      <c r="B1488" s="140" t="s">
        <v>1428</v>
      </c>
      <c r="C1488" s="137" t="s">
        <v>1458</v>
      </c>
      <c r="D1488" s="141" t="s">
        <v>1459</v>
      </c>
      <c r="E1488" s="139" t="s">
        <v>1302</v>
      </c>
      <c r="F1488" s="12">
        <v>2</v>
      </c>
      <c r="G1488" s="12"/>
      <c r="H1488" s="58">
        <f>F1488*G1488</f>
        <v>0</v>
      </c>
      <c r="I1488" s="8"/>
    </row>
    <row r="1489" spans="1:9">
      <c r="A1489" s="52">
        <f>A1488+1</f>
        <v>793</v>
      </c>
      <c r="B1489" s="140" t="s">
        <v>1428</v>
      </c>
      <c r="C1489" s="137" t="s">
        <v>1460</v>
      </c>
      <c r="D1489" s="141" t="s">
        <v>1461</v>
      </c>
      <c r="E1489" s="139" t="s">
        <v>1302</v>
      </c>
      <c r="F1489" s="12">
        <v>500</v>
      </c>
      <c r="G1489" s="12"/>
      <c r="H1489" s="58">
        <f>F1489*G1489</f>
        <v>0</v>
      </c>
      <c r="I1489" s="8"/>
    </row>
    <row r="1490" spans="1:9">
      <c r="A1490" s="92"/>
      <c r="B1490" s="140"/>
      <c r="C1490" s="91"/>
      <c r="D1490" s="209" t="s">
        <v>1462</v>
      </c>
      <c r="E1490" s="206"/>
      <c r="F1490" s="206"/>
      <c r="G1490" s="206"/>
      <c r="H1490" s="207">
        <f>SUM(H1473:H1489)</f>
        <v>0</v>
      </c>
      <c r="I1490" s="8"/>
    </row>
    <row r="1491" spans="1:9" ht="24">
      <c r="A1491" s="52"/>
      <c r="B1491" s="140" t="s">
        <v>1463</v>
      </c>
      <c r="C1491" s="137"/>
      <c r="D1491" s="141" t="s">
        <v>1464</v>
      </c>
      <c r="E1491" s="139"/>
      <c r="F1491" s="12"/>
      <c r="G1491" s="57"/>
      <c r="H1491" s="58"/>
      <c r="I1491" s="8"/>
    </row>
    <row r="1492" spans="1:9">
      <c r="A1492" s="52">
        <f>A1489+1</f>
        <v>794</v>
      </c>
      <c r="B1492" s="140" t="s">
        <v>1463</v>
      </c>
      <c r="C1492" s="137" t="s">
        <v>1</v>
      </c>
      <c r="D1492" s="141" t="s">
        <v>1465</v>
      </c>
      <c r="E1492" s="139" t="s">
        <v>1302</v>
      </c>
      <c r="F1492" s="12">
        <v>1</v>
      </c>
      <c r="G1492" s="12"/>
      <c r="H1492" s="58">
        <f>F1492*G1492</f>
        <v>0</v>
      </c>
      <c r="I1492" s="8"/>
    </row>
    <row r="1493" spans="1:9">
      <c r="A1493" s="52">
        <f>A1492+1</f>
        <v>795</v>
      </c>
      <c r="B1493" s="140" t="s">
        <v>1463</v>
      </c>
      <c r="C1493" s="137" t="s">
        <v>142</v>
      </c>
      <c r="D1493" s="141" t="s">
        <v>1466</v>
      </c>
      <c r="E1493" s="139" t="s">
        <v>1302</v>
      </c>
      <c r="F1493" s="12">
        <v>40</v>
      </c>
      <c r="G1493" s="12"/>
      <c r="H1493" s="58">
        <f>F1493*G1493</f>
        <v>0</v>
      </c>
      <c r="I1493" s="8"/>
    </row>
    <row r="1494" spans="1:9">
      <c r="A1494" s="52">
        <f>A1493+1</f>
        <v>796</v>
      </c>
      <c r="B1494" s="140" t="s">
        <v>1463</v>
      </c>
      <c r="C1494" s="137" t="s">
        <v>302</v>
      </c>
      <c r="D1494" s="141" t="s">
        <v>1467</v>
      </c>
      <c r="E1494" s="139" t="s">
        <v>1302</v>
      </c>
      <c r="F1494" s="12">
        <v>40</v>
      </c>
      <c r="G1494" s="12"/>
      <c r="H1494" s="58">
        <f>F1494*G1494</f>
        <v>0</v>
      </c>
      <c r="I1494" s="8"/>
    </row>
    <row r="1495" spans="1:9">
      <c r="A1495" s="52">
        <f>A1494+1</f>
        <v>797</v>
      </c>
      <c r="B1495" s="140" t="s">
        <v>1463</v>
      </c>
      <c r="C1495" s="137" t="s">
        <v>1409</v>
      </c>
      <c r="D1495" s="141" t="s">
        <v>1468</v>
      </c>
      <c r="E1495" s="139" t="s">
        <v>1302</v>
      </c>
      <c r="F1495" s="12">
        <v>2</v>
      </c>
      <c r="G1495" s="12"/>
      <c r="H1495" s="58">
        <f>F1495*G1495</f>
        <v>0</v>
      </c>
      <c r="I1495" s="8"/>
    </row>
    <row r="1496" spans="1:9">
      <c r="A1496" s="52">
        <f>A1495+1</f>
        <v>798</v>
      </c>
      <c r="B1496" s="140" t="s">
        <v>1463</v>
      </c>
      <c r="C1496" s="137" t="s">
        <v>1469</v>
      </c>
      <c r="D1496" s="141" t="s">
        <v>1470</v>
      </c>
      <c r="E1496" s="139" t="s">
        <v>1302</v>
      </c>
      <c r="F1496" s="12">
        <v>40</v>
      </c>
      <c r="G1496" s="12"/>
      <c r="H1496" s="58">
        <f>F1496*G1496</f>
        <v>0</v>
      </c>
      <c r="I1496" s="8"/>
    </row>
    <row r="1497" spans="1:9" ht="24">
      <c r="A1497" s="52">
        <f>A1496+1</f>
        <v>799</v>
      </c>
      <c r="B1497" s="140" t="s">
        <v>1463</v>
      </c>
      <c r="C1497" s="137" t="s">
        <v>1095</v>
      </c>
      <c r="D1497" s="141" t="s">
        <v>1471</v>
      </c>
      <c r="E1497" s="139" t="s">
        <v>1302</v>
      </c>
      <c r="F1497" s="12">
        <v>1</v>
      </c>
      <c r="G1497" s="12"/>
      <c r="H1497" s="58">
        <f>F1497*G1497</f>
        <v>0</v>
      </c>
      <c r="I1497" s="8"/>
    </row>
    <row r="1498" spans="1:9">
      <c r="A1498" s="52">
        <f>A1497+1</f>
        <v>800</v>
      </c>
      <c r="B1498" s="140" t="s">
        <v>1463</v>
      </c>
      <c r="C1498" s="137" t="s">
        <v>1472</v>
      </c>
      <c r="D1498" s="141" t="s">
        <v>1473</v>
      </c>
      <c r="E1498" s="139" t="s">
        <v>1302</v>
      </c>
      <c r="F1498" s="12">
        <v>1</v>
      </c>
      <c r="G1498" s="12"/>
      <c r="H1498" s="58">
        <f>F1498*G1498</f>
        <v>0</v>
      </c>
      <c r="I1498" s="8"/>
    </row>
    <row r="1499" spans="1:9">
      <c r="A1499" s="52">
        <f>A1498+1</f>
        <v>801</v>
      </c>
      <c r="B1499" s="140" t="s">
        <v>1463</v>
      </c>
      <c r="C1499" s="137" t="s">
        <v>1248</v>
      </c>
      <c r="D1499" s="141" t="s">
        <v>1474</v>
      </c>
      <c r="E1499" s="139" t="s">
        <v>124</v>
      </c>
      <c r="F1499" s="12">
        <v>350</v>
      </c>
      <c r="G1499" s="12"/>
      <c r="H1499" s="58">
        <f>F1499*G1499</f>
        <v>0</v>
      </c>
      <c r="I1499" s="8"/>
    </row>
    <row r="1500" spans="1:9">
      <c r="A1500" s="52">
        <f>A1499+1</f>
        <v>802</v>
      </c>
      <c r="B1500" s="140" t="s">
        <v>1463</v>
      </c>
      <c r="C1500" s="137" t="s">
        <v>1475</v>
      </c>
      <c r="D1500" s="141" t="s">
        <v>1476</v>
      </c>
      <c r="E1500" s="139" t="s">
        <v>1302</v>
      </c>
      <c r="F1500" s="12">
        <v>1</v>
      </c>
      <c r="G1500" s="12"/>
      <c r="H1500" s="58">
        <f>F1500*G1500</f>
        <v>0</v>
      </c>
      <c r="I1500" s="8"/>
    </row>
    <row r="1501" spans="1:9">
      <c r="A1501" s="52">
        <f>A1500+1</f>
        <v>803</v>
      </c>
      <c r="B1501" s="140" t="s">
        <v>1463</v>
      </c>
      <c r="C1501" s="137" t="s">
        <v>1477</v>
      </c>
      <c r="D1501" s="141" t="s">
        <v>1478</v>
      </c>
      <c r="E1501" s="139" t="s">
        <v>1302</v>
      </c>
      <c r="F1501" s="12">
        <v>1</v>
      </c>
      <c r="G1501" s="12"/>
      <c r="H1501" s="58">
        <f>F1501*G1501</f>
        <v>0</v>
      </c>
      <c r="I1501" s="8"/>
    </row>
    <row r="1502" spans="1:9">
      <c r="A1502" s="52">
        <f>A1501+1</f>
        <v>804</v>
      </c>
      <c r="B1502" s="140" t="s">
        <v>1463</v>
      </c>
      <c r="C1502" s="137" t="s">
        <v>1444</v>
      </c>
      <c r="D1502" s="141" t="s">
        <v>1479</v>
      </c>
      <c r="E1502" s="139" t="s">
        <v>1302</v>
      </c>
      <c r="F1502" s="12">
        <v>1</v>
      </c>
      <c r="G1502" s="12"/>
      <c r="H1502" s="58">
        <f>F1502*G1502</f>
        <v>0</v>
      </c>
      <c r="I1502" s="8"/>
    </row>
    <row r="1503" spans="1:9">
      <c r="A1503" s="52">
        <f>A1502+1</f>
        <v>805</v>
      </c>
      <c r="B1503" s="140" t="s">
        <v>1463</v>
      </c>
      <c r="C1503" s="137" t="s">
        <v>1480</v>
      </c>
      <c r="D1503" s="141" t="s">
        <v>1481</v>
      </c>
      <c r="E1503" s="139" t="s">
        <v>1302</v>
      </c>
      <c r="F1503" s="12">
        <v>1</v>
      </c>
      <c r="G1503" s="12"/>
      <c r="H1503" s="58">
        <f>F1503*G1503</f>
        <v>0</v>
      </c>
      <c r="I1503" s="8"/>
    </row>
    <row r="1504" spans="1:9">
      <c r="A1504" s="52">
        <f>A1503+1</f>
        <v>806</v>
      </c>
      <c r="B1504" s="140" t="s">
        <v>1463</v>
      </c>
      <c r="C1504" s="137" t="s">
        <v>1458</v>
      </c>
      <c r="D1504" s="141" t="s">
        <v>1482</v>
      </c>
      <c r="E1504" s="139" t="s">
        <v>1302</v>
      </c>
      <c r="F1504" s="12">
        <v>1</v>
      </c>
      <c r="G1504" s="12"/>
      <c r="H1504" s="58">
        <f>F1504*G1504</f>
        <v>0</v>
      </c>
      <c r="I1504" s="8"/>
    </row>
    <row r="1505" spans="1:9">
      <c r="A1505" s="92"/>
      <c r="B1505" s="140"/>
      <c r="C1505" s="91"/>
      <c r="D1505" s="214" t="s">
        <v>1483</v>
      </c>
      <c r="E1505" s="206"/>
      <c r="F1505" s="206"/>
      <c r="G1505" s="206"/>
      <c r="H1505" s="207">
        <f>SUM(H1492:H1504)</f>
        <v>0</v>
      </c>
      <c r="I1505" s="8"/>
    </row>
    <row r="1506" spans="1:9">
      <c r="A1506" s="52"/>
      <c r="B1506" s="140" t="s">
        <v>1484</v>
      </c>
      <c r="C1506" s="137"/>
      <c r="D1506" s="141" t="s">
        <v>1485</v>
      </c>
      <c r="E1506" s="139"/>
      <c r="F1506" s="12"/>
      <c r="G1506" s="57"/>
      <c r="H1506" s="58"/>
      <c r="I1506" s="8"/>
    </row>
    <row r="1507" spans="1:9">
      <c r="A1507" s="52"/>
      <c r="B1507" s="140" t="s">
        <v>1484</v>
      </c>
      <c r="C1507" s="137" t="s">
        <v>1</v>
      </c>
      <c r="D1507" s="141" t="s">
        <v>1486</v>
      </c>
      <c r="E1507" s="139"/>
      <c r="F1507" s="12"/>
      <c r="G1507" s="57"/>
      <c r="H1507" s="58"/>
      <c r="I1507" s="8"/>
    </row>
    <row r="1508" spans="1:9">
      <c r="A1508" s="52">
        <f>A1504+1</f>
        <v>807</v>
      </c>
      <c r="B1508" s="140" t="s">
        <v>1484</v>
      </c>
      <c r="C1508" s="137" t="s">
        <v>1335</v>
      </c>
      <c r="D1508" s="141" t="s">
        <v>1487</v>
      </c>
      <c r="E1508" s="139" t="s">
        <v>124</v>
      </c>
      <c r="F1508" s="12">
        <v>300</v>
      </c>
      <c r="G1508" s="12"/>
      <c r="H1508" s="58">
        <f>F1508*G1508</f>
        <v>0</v>
      </c>
      <c r="I1508" s="8"/>
    </row>
    <row r="1509" spans="1:9">
      <c r="A1509" s="52">
        <f>A1508+1</f>
        <v>808</v>
      </c>
      <c r="B1509" s="140" t="s">
        <v>1484</v>
      </c>
      <c r="C1509" s="137" t="s">
        <v>1337</v>
      </c>
      <c r="D1509" s="141" t="s">
        <v>1488</v>
      </c>
      <c r="E1509" s="139" t="s">
        <v>1302</v>
      </c>
      <c r="F1509" s="12">
        <v>300</v>
      </c>
      <c r="G1509" s="12"/>
      <c r="H1509" s="58">
        <f>F1509*G1509</f>
        <v>0</v>
      </c>
      <c r="I1509" s="8"/>
    </row>
    <row r="1510" spans="1:9">
      <c r="A1510" s="92"/>
      <c r="B1510" s="140"/>
      <c r="C1510" s="91"/>
      <c r="D1510" s="214" t="s">
        <v>1489</v>
      </c>
      <c r="E1510" s="206"/>
      <c r="F1510" s="206"/>
      <c r="G1510" s="206"/>
      <c r="H1510" s="207">
        <f>SUM(H1508:H1509)</f>
        <v>0</v>
      </c>
      <c r="I1510" s="8"/>
    </row>
    <row r="1511" spans="1:9">
      <c r="A1511" s="52"/>
      <c r="B1511" s="140" t="s">
        <v>1490</v>
      </c>
      <c r="C1511" s="137"/>
      <c r="D1511" s="141" t="s">
        <v>1491</v>
      </c>
      <c r="E1511" s="139"/>
      <c r="F1511" s="12"/>
      <c r="G1511" s="57"/>
      <c r="H1511" s="58"/>
      <c r="I1511" s="8"/>
    </row>
    <row r="1512" spans="1:9">
      <c r="A1512" s="52">
        <f>A1509+1</f>
        <v>809</v>
      </c>
      <c r="B1512" s="140" t="s">
        <v>1490</v>
      </c>
      <c r="C1512" s="137" t="s">
        <v>142</v>
      </c>
      <c r="D1512" s="141" t="s">
        <v>1492</v>
      </c>
      <c r="E1512" s="139" t="s">
        <v>1302</v>
      </c>
      <c r="F1512" s="12">
        <v>1</v>
      </c>
      <c r="G1512" s="12"/>
      <c r="H1512" s="58">
        <f>F1512*G1512</f>
        <v>0</v>
      </c>
      <c r="I1512" s="8"/>
    </row>
    <row r="1513" spans="1:9">
      <c r="A1513" s="52">
        <f>A1512+1</f>
        <v>810</v>
      </c>
      <c r="B1513" s="140" t="s">
        <v>1490</v>
      </c>
      <c r="C1513" s="137" t="s">
        <v>302</v>
      </c>
      <c r="D1513" s="141" t="s">
        <v>1493</v>
      </c>
      <c r="E1513" s="139" t="s">
        <v>1302</v>
      </c>
      <c r="F1513" s="12">
        <v>1</v>
      </c>
      <c r="G1513" s="12"/>
      <c r="H1513" s="58">
        <f>F1513*G1513</f>
        <v>0</v>
      </c>
      <c r="I1513" s="8"/>
    </row>
    <row r="1514" spans="1:9">
      <c r="A1514" s="52">
        <f>A1513+1</f>
        <v>811</v>
      </c>
      <c r="B1514" s="140" t="s">
        <v>1490</v>
      </c>
      <c r="C1514" s="137" t="s">
        <v>1409</v>
      </c>
      <c r="D1514" s="141" t="s">
        <v>1494</v>
      </c>
      <c r="E1514" s="139" t="s">
        <v>1302</v>
      </c>
      <c r="F1514" s="12">
        <v>1</v>
      </c>
      <c r="G1514" s="12"/>
      <c r="H1514" s="58">
        <f>F1514*G1514</f>
        <v>0</v>
      </c>
      <c r="I1514" s="8"/>
    </row>
    <row r="1515" spans="1:9">
      <c r="A1515" s="52">
        <f>A1514+1</f>
        <v>812</v>
      </c>
      <c r="B1515" s="140" t="s">
        <v>1490</v>
      </c>
      <c r="C1515" s="137" t="s">
        <v>1469</v>
      </c>
      <c r="D1515" s="141" t="s">
        <v>1495</v>
      </c>
      <c r="E1515" s="139" t="s">
        <v>1302</v>
      </c>
      <c r="F1515" s="12">
        <v>1</v>
      </c>
      <c r="G1515" s="12"/>
      <c r="H1515" s="58">
        <f>F1515*G1515</f>
        <v>0</v>
      </c>
      <c r="I1515" s="8"/>
    </row>
    <row r="1516" spans="1:9">
      <c r="A1516" s="52">
        <f>A1515+1</f>
        <v>813</v>
      </c>
      <c r="B1516" s="140" t="s">
        <v>1490</v>
      </c>
      <c r="C1516" s="137" t="s">
        <v>1095</v>
      </c>
      <c r="D1516" s="141" t="s">
        <v>1496</v>
      </c>
      <c r="E1516" s="139" t="s">
        <v>1302</v>
      </c>
      <c r="F1516" s="12">
        <v>1</v>
      </c>
      <c r="G1516" s="12"/>
      <c r="H1516" s="58">
        <f>F1516*G1516</f>
        <v>0</v>
      </c>
      <c r="I1516" s="8"/>
    </row>
    <row r="1517" spans="1:9">
      <c r="A1517" s="52">
        <f>A1516+1</f>
        <v>814</v>
      </c>
      <c r="B1517" s="140" t="s">
        <v>1490</v>
      </c>
      <c r="C1517" s="137" t="s">
        <v>1472</v>
      </c>
      <c r="D1517" s="141" t="s">
        <v>1497</v>
      </c>
      <c r="E1517" s="139" t="s">
        <v>1302</v>
      </c>
      <c r="F1517" s="12">
        <v>15</v>
      </c>
      <c r="G1517" s="12"/>
      <c r="H1517" s="58">
        <f>F1517*G1517</f>
        <v>0</v>
      </c>
      <c r="I1517" s="8"/>
    </row>
    <row r="1518" spans="1:9">
      <c r="A1518" s="52">
        <f>A1517+1</f>
        <v>815</v>
      </c>
      <c r="B1518" s="140" t="s">
        <v>1490</v>
      </c>
      <c r="C1518" s="137" t="s">
        <v>1248</v>
      </c>
      <c r="D1518" s="141" t="s">
        <v>1498</v>
      </c>
      <c r="E1518" s="139" t="s">
        <v>124</v>
      </c>
      <c r="F1518" s="12">
        <v>500</v>
      </c>
      <c r="G1518" s="12"/>
      <c r="H1518" s="58">
        <f>F1518*G1518</f>
        <v>0</v>
      </c>
      <c r="I1518" s="8"/>
    </row>
    <row r="1519" spans="1:9">
      <c r="A1519" s="92"/>
      <c r="B1519" s="140"/>
      <c r="C1519" s="91"/>
      <c r="D1519" s="209" t="s">
        <v>1499</v>
      </c>
      <c r="E1519" s="206"/>
      <c r="F1519" s="206"/>
      <c r="G1519" s="206"/>
      <c r="H1519" s="207">
        <f>SUM(H1512:H1518)</f>
        <v>0</v>
      </c>
      <c r="I1519" s="8"/>
    </row>
    <row r="1520" spans="1:9">
      <c r="A1520" s="52"/>
      <c r="B1520" s="140" t="s">
        <v>1500</v>
      </c>
      <c r="C1520" s="137"/>
      <c r="D1520" s="141" t="s">
        <v>1501</v>
      </c>
      <c r="E1520" s="139"/>
      <c r="F1520" s="12"/>
      <c r="G1520" s="57"/>
      <c r="H1520" s="58"/>
      <c r="I1520" s="8"/>
    </row>
    <row r="1521" spans="1:9">
      <c r="A1521" s="52">
        <f>A1518+1</f>
        <v>816</v>
      </c>
      <c r="B1521" s="140" t="s">
        <v>1500</v>
      </c>
      <c r="C1521" s="137" t="s">
        <v>1409</v>
      </c>
      <c r="D1521" s="141" t="s">
        <v>1502</v>
      </c>
      <c r="E1521" s="139" t="s">
        <v>1320</v>
      </c>
      <c r="F1521" s="12">
        <v>1</v>
      </c>
      <c r="G1521" s="12"/>
      <c r="H1521" s="58">
        <f>F1521*G1521</f>
        <v>0</v>
      </c>
      <c r="I1521" s="8"/>
    </row>
    <row r="1522" spans="1:9">
      <c r="A1522" s="92"/>
      <c r="B1522" s="140"/>
      <c r="C1522" s="91"/>
      <c r="D1522" s="209" t="s">
        <v>1503</v>
      </c>
      <c r="E1522" s="206"/>
      <c r="F1522" s="206"/>
      <c r="G1522" s="206"/>
      <c r="H1522" s="207">
        <f>SUM(H1521)</f>
        <v>0</v>
      </c>
      <c r="I1522" s="8"/>
    </row>
    <row r="1523" spans="1:9">
      <c r="A1523" s="52"/>
      <c r="B1523" s="140" t="s">
        <v>1504</v>
      </c>
      <c r="C1523" s="137"/>
      <c r="D1523" s="141" t="s">
        <v>1505</v>
      </c>
      <c r="E1523" s="139"/>
      <c r="F1523" s="12"/>
      <c r="G1523" s="57"/>
      <c r="H1523" s="58"/>
      <c r="I1523" s="8"/>
    </row>
    <row r="1524" spans="1:9">
      <c r="A1524" s="52">
        <f>A1521+1</f>
        <v>817</v>
      </c>
      <c r="B1524" s="140" t="s">
        <v>1504</v>
      </c>
      <c r="C1524" s="137" t="s">
        <v>1</v>
      </c>
      <c r="D1524" s="141" t="s">
        <v>1506</v>
      </c>
      <c r="E1524" s="139" t="s">
        <v>124</v>
      </c>
      <c r="F1524" s="12">
        <v>700</v>
      </c>
      <c r="G1524" s="12"/>
      <c r="H1524" s="58">
        <f>F1524*G1524</f>
        <v>0</v>
      </c>
      <c r="I1524" s="8"/>
    </row>
    <row r="1525" spans="1:9">
      <c r="A1525" s="52">
        <f>A1524+1</f>
        <v>818</v>
      </c>
      <c r="B1525" s="140" t="s">
        <v>1504</v>
      </c>
      <c r="C1525" s="137" t="s">
        <v>142</v>
      </c>
      <c r="D1525" s="141" t="s">
        <v>1507</v>
      </c>
      <c r="E1525" s="139" t="s">
        <v>124</v>
      </c>
      <c r="F1525" s="12">
        <v>50</v>
      </c>
      <c r="G1525" s="12"/>
      <c r="H1525" s="58">
        <f>F1525*G1525</f>
        <v>0</v>
      </c>
      <c r="I1525" s="8"/>
    </row>
    <row r="1526" spans="1:9">
      <c r="A1526" s="52">
        <f>A1525+1</f>
        <v>819</v>
      </c>
      <c r="B1526" s="140" t="s">
        <v>1504</v>
      </c>
      <c r="C1526" s="137" t="s">
        <v>302</v>
      </c>
      <c r="D1526" s="141" t="s">
        <v>1508</v>
      </c>
      <c r="E1526" s="139" t="s">
        <v>1302</v>
      </c>
      <c r="F1526" s="12">
        <v>1</v>
      </c>
      <c r="G1526" s="12"/>
      <c r="H1526" s="58">
        <f>F1526*G1526</f>
        <v>0</v>
      </c>
      <c r="I1526" s="8"/>
    </row>
    <row r="1527" spans="1:9">
      <c r="A1527" s="52"/>
      <c r="B1527" s="140" t="s">
        <v>1504</v>
      </c>
      <c r="C1527" s="137" t="s">
        <v>811</v>
      </c>
      <c r="D1527" s="141" t="s">
        <v>1509</v>
      </c>
      <c r="E1527" s="139"/>
      <c r="F1527" s="12"/>
      <c r="G1527" s="57"/>
      <c r="H1527" s="58"/>
      <c r="I1527" s="8"/>
    </row>
    <row r="1528" spans="1:9">
      <c r="A1528" s="52">
        <f>A1526+1</f>
        <v>820</v>
      </c>
      <c r="B1528" s="140" t="s">
        <v>1504</v>
      </c>
      <c r="C1528" s="137" t="s">
        <v>1510</v>
      </c>
      <c r="D1528" s="141" t="s">
        <v>1511</v>
      </c>
      <c r="E1528" s="139" t="s">
        <v>124</v>
      </c>
      <c r="F1528" s="12">
        <v>10</v>
      </c>
      <c r="G1528" s="12"/>
      <c r="H1528" s="58">
        <f>F1528*G1528</f>
        <v>0</v>
      </c>
      <c r="I1528" s="8"/>
    </row>
    <row r="1529" spans="1:9">
      <c r="A1529" s="52">
        <f>A1528+1</f>
        <v>821</v>
      </c>
      <c r="B1529" s="140" t="s">
        <v>1504</v>
      </c>
      <c r="C1529" s="137" t="s">
        <v>1512</v>
      </c>
      <c r="D1529" s="141" t="s">
        <v>1513</v>
      </c>
      <c r="E1529" s="139" t="s">
        <v>124</v>
      </c>
      <c r="F1529" s="12">
        <v>30</v>
      </c>
      <c r="G1529" s="12"/>
      <c r="H1529" s="58">
        <f>F1529*G1529</f>
        <v>0</v>
      </c>
      <c r="I1529" s="8"/>
    </row>
    <row r="1530" spans="1:9">
      <c r="A1530" s="52">
        <f>A1529+1</f>
        <v>822</v>
      </c>
      <c r="B1530" s="140" t="s">
        <v>1504</v>
      </c>
      <c r="C1530" s="137" t="s">
        <v>1514</v>
      </c>
      <c r="D1530" s="141" t="s">
        <v>1515</v>
      </c>
      <c r="E1530" s="139" t="s">
        <v>124</v>
      </c>
      <c r="F1530" s="12">
        <v>40</v>
      </c>
      <c r="G1530" s="12"/>
      <c r="H1530" s="58">
        <f>F1530*G1530</f>
        <v>0</v>
      </c>
      <c r="I1530" s="8"/>
    </row>
    <row r="1531" spans="1:9">
      <c r="A1531" s="92"/>
      <c r="B1531" s="140"/>
      <c r="C1531" s="91"/>
      <c r="D1531" s="209" t="s">
        <v>1516</v>
      </c>
      <c r="E1531" s="206"/>
      <c r="F1531" s="206"/>
      <c r="G1531" s="206"/>
      <c r="H1531" s="207">
        <f>SUM(H1524:H1530)</f>
        <v>0</v>
      </c>
      <c r="I1531" s="8"/>
    </row>
    <row r="1532" spans="1:9">
      <c r="A1532" s="52"/>
      <c r="B1532" s="140" t="s">
        <v>1517</v>
      </c>
      <c r="C1532" s="137"/>
      <c r="D1532" s="141" t="s">
        <v>1518</v>
      </c>
      <c r="E1532" s="139"/>
      <c r="F1532" s="12"/>
      <c r="G1532" s="57"/>
      <c r="H1532" s="58"/>
      <c r="I1532" s="8"/>
    </row>
    <row r="1533" spans="1:9">
      <c r="A1533" s="52">
        <f>A1530+1</f>
        <v>823</v>
      </c>
      <c r="B1533" s="140" t="s">
        <v>1517</v>
      </c>
      <c r="C1533" s="137" t="s">
        <v>1</v>
      </c>
      <c r="D1533" s="141" t="s">
        <v>1519</v>
      </c>
      <c r="E1533" s="139" t="s">
        <v>1302</v>
      </c>
      <c r="F1533" s="12">
        <v>3</v>
      </c>
      <c r="G1533" s="12"/>
      <c r="H1533" s="58">
        <f>F1533*G1533</f>
        <v>0</v>
      </c>
      <c r="I1533" s="8"/>
    </row>
    <row r="1534" spans="1:9">
      <c r="A1534" s="52">
        <f>A1533+1</f>
        <v>824</v>
      </c>
      <c r="B1534" s="140" t="s">
        <v>1517</v>
      </c>
      <c r="C1534" s="137" t="s">
        <v>81</v>
      </c>
      <c r="D1534" s="141" t="s">
        <v>1658</v>
      </c>
      <c r="E1534" s="139" t="s">
        <v>1302</v>
      </c>
      <c r="F1534" s="12">
        <v>8</v>
      </c>
      <c r="G1534" s="12"/>
      <c r="H1534" s="58">
        <f>F1534*G1534</f>
        <v>0</v>
      </c>
      <c r="I1534" s="8"/>
    </row>
    <row r="1535" spans="1:9">
      <c r="A1535" s="52">
        <f>A1534+1</f>
        <v>825</v>
      </c>
      <c r="B1535" s="140" t="s">
        <v>1517</v>
      </c>
      <c r="C1535" s="137" t="s">
        <v>632</v>
      </c>
      <c r="D1535" s="141" t="s">
        <v>1520</v>
      </c>
      <c r="E1535" s="139" t="s">
        <v>1302</v>
      </c>
      <c r="F1535" s="12">
        <v>3</v>
      </c>
      <c r="G1535" s="12"/>
      <c r="H1535" s="58">
        <f>F1535*G1535</f>
        <v>0</v>
      </c>
      <c r="I1535" s="8"/>
    </row>
    <row r="1536" spans="1:9">
      <c r="A1536" s="52">
        <f>A1535+1</f>
        <v>826</v>
      </c>
      <c r="B1536" s="140" t="s">
        <v>1517</v>
      </c>
      <c r="C1536" s="137" t="s">
        <v>776</v>
      </c>
      <c r="D1536" s="141" t="s">
        <v>1521</v>
      </c>
      <c r="E1536" s="139" t="s">
        <v>1302</v>
      </c>
      <c r="F1536" s="12">
        <v>25</v>
      </c>
      <c r="G1536" s="12"/>
      <c r="H1536" s="58">
        <f>F1536*G1536</f>
        <v>0</v>
      </c>
      <c r="I1536" s="8"/>
    </row>
    <row r="1537" spans="1:9">
      <c r="A1537" s="52">
        <f>A1536+1</f>
        <v>827</v>
      </c>
      <c r="B1537" s="140" t="s">
        <v>1517</v>
      </c>
      <c r="C1537" s="137" t="s">
        <v>832</v>
      </c>
      <c r="D1537" s="141" t="s">
        <v>1522</v>
      </c>
      <c r="E1537" s="139" t="s">
        <v>1302</v>
      </c>
      <c r="F1537" s="12">
        <v>2</v>
      </c>
      <c r="G1537" s="12"/>
      <c r="H1537" s="58">
        <f>F1537*G1537</f>
        <v>0</v>
      </c>
      <c r="I1537" s="8"/>
    </row>
    <row r="1538" spans="1:9">
      <c r="A1538" s="52">
        <f>A1537+1</f>
        <v>828</v>
      </c>
      <c r="B1538" s="140" t="s">
        <v>1517</v>
      </c>
      <c r="C1538" s="137" t="s">
        <v>855</v>
      </c>
      <c r="D1538" s="141" t="s">
        <v>1523</v>
      </c>
      <c r="E1538" s="139" t="s">
        <v>1302</v>
      </c>
      <c r="F1538" s="12">
        <v>2</v>
      </c>
      <c r="G1538" s="12"/>
      <c r="H1538" s="58">
        <f>F1538*G1538</f>
        <v>0</v>
      </c>
      <c r="I1538" s="8"/>
    </row>
    <row r="1539" spans="1:9" ht="24">
      <c r="A1539" s="52">
        <f>A1538+1</f>
        <v>829</v>
      </c>
      <c r="B1539" s="140" t="s">
        <v>1517</v>
      </c>
      <c r="C1539" s="137" t="s">
        <v>899</v>
      </c>
      <c r="D1539" s="141" t="s">
        <v>1524</v>
      </c>
      <c r="E1539" s="139" t="s">
        <v>1302</v>
      </c>
      <c r="F1539" s="12">
        <v>1</v>
      </c>
      <c r="G1539" s="12"/>
      <c r="H1539" s="58">
        <f>F1539*G1539</f>
        <v>0</v>
      </c>
      <c r="I1539" s="8"/>
    </row>
    <row r="1540" spans="1:9">
      <c r="A1540" s="52"/>
      <c r="B1540" s="140" t="s">
        <v>1517</v>
      </c>
      <c r="C1540" s="137" t="s">
        <v>942</v>
      </c>
      <c r="D1540" s="141" t="s">
        <v>1525</v>
      </c>
      <c r="E1540" s="139"/>
      <c r="F1540" s="12"/>
      <c r="G1540" s="57"/>
      <c r="H1540" s="58"/>
      <c r="I1540" s="8"/>
    </row>
    <row r="1541" spans="1:9" ht="24">
      <c r="A1541" s="52">
        <f>A1539+1</f>
        <v>830</v>
      </c>
      <c r="B1541" s="140" t="s">
        <v>1517</v>
      </c>
      <c r="C1541" s="137" t="s">
        <v>1526</v>
      </c>
      <c r="D1541" s="141" t="s">
        <v>1527</v>
      </c>
      <c r="E1541" s="139" t="s">
        <v>79</v>
      </c>
      <c r="F1541" s="12">
        <v>1</v>
      </c>
      <c r="G1541" s="12"/>
      <c r="H1541" s="58">
        <f>F1541*G1541</f>
        <v>0</v>
      </c>
      <c r="I1541" s="8"/>
    </row>
    <row r="1542" spans="1:9">
      <c r="A1542" s="52"/>
      <c r="B1542" s="140" t="s">
        <v>1517</v>
      </c>
      <c r="C1542" s="137" t="s">
        <v>969</v>
      </c>
      <c r="D1542" s="141" t="s">
        <v>1528</v>
      </c>
      <c r="E1542" s="139"/>
      <c r="F1542" s="12"/>
      <c r="G1542" s="57"/>
      <c r="H1542" s="58"/>
      <c r="I1542" s="8"/>
    </row>
    <row r="1543" spans="1:9">
      <c r="A1543" s="52">
        <f>A1541+1</f>
        <v>831</v>
      </c>
      <c r="B1543" s="140" t="s">
        <v>1517</v>
      </c>
      <c r="C1543" s="137" t="s">
        <v>1529</v>
      </c>
      <c r="D1543" s="141" t="s">
        <v>1530</v>
      </c>
      <c r="E1543" s="139" t="s">
        <v>124</v>
      </c>
      <c r="F1543" s="12">
        <v>20</v>
      </c>
      <c r="G1543" s="12"/>
      <c r="H1543" s="58">
        <f>F1543*G1543</f>
        <v>0</v>
      </c>
      <c r="I1543" s="8"/>
    </row>
    <row r="1544" spans="1:9">
      <c r="A1544" s="92"/>
      <c r="B1544" s="140"/>
      <c r="C1544" s="91"/>
      <c r="D1544" s="209" t="s">
        <v>1531</v>
      </c>
      <c r="E1544" s="206"/>
      <c r="F1544" s="206"/>
      <c r="G1544" s="206"/>
      <c r="H1544" s="207">
        <f>SUM(H1533:H1543)</f>
        <v>0</v>
      </c>
      <c r="I1544" s="8"/>
    </row>
    <row r="1545" spans="1:9">
      <c r="A1545" s="52"/>
      <c r="B1545" s="140" t="s">
        <v>1532</v>
      </c>
      <c r="C1545" s="137"/>
      <c r="D1545" s="141" t="s">
        <v>1533</v>
      </c>
      <c r="E1545" s="139"/>
      <c r="F1545" s="12"/>
      <c r="G1545" s="57"/>
      <c r="H1545" s="58"/>
      <c r="I1545" s="8"/>
    </row>
    <row r="1546" spans="1:9">
      <c r="A1546" s="52">
        <f>A1543+1</f>
        <v>832</v>
      </c>
      <c r="B1546" s="140" t="s">
        <v>1532</v>
      </c>
      <c r="C1546" s="137" t="s">
        <v>1</v>
      </c>
      <c r="D1546" s="141" t="s">
        <v>1534</v>
      </c>
      <c r="E1546" s="139" t="s">
        <v>1535</v>
      </c>
      <c r="F1546" s="12">
        <v>70</v>
      </c>
      <c r="G1546" s="12"/>
      <c r="H1546" s="58">
        <f>F1546*G1546</f>
        <v>0</v>
      </c>
      <c r="I1546" s="8"/>
    </row>
    <row r="1547" spans="1:9">
      <c r="A1547" s="52">
        <f>A1546+1</f>
        <v>833</v>
      </c>
      <c r="B1547" s="140" t="s">
        <v>1532</v>
      </c>
      <c r="C1547" s="137" t="s">
        <v>81</v>
      </c>
      <c r="D1547" s="141" t="s">
        <v>1536</v>
      </c>
      <c r="E1547" s="139" t="s">
        <v>124</v>
      </c>
      <c r="F1547" s="12">
        <v>100</v>
      </c>
      <c r="G1547" s="12"/>
      <c r="H1547" s="58">
        <f>F1547*G1547</f>
        <v>0</v>
      </c>
      <c r="I1547" s="8"/>
    </row>
    <row r="1548" spans="1:9">
      <c r="A1548" s="52">
        <f>A1547+1</f>
        <v>834</v>
      </c>
      <c r="B1548" s="140" t="s">
        <v>1532</v>
      </c>
      <c r="C1548" s="137" t="s">
        <v>632</v>
      </c>
      <c r="D1548" s="141" t="s">
        <v>1537</v>
      </c>
      <c r="E1548" s="139" t="s">
        <v>79</v>
      </c>
      <c r="F1548" s="12">
        <v>1</v>
      </c>
      <c r="G1548" s="12"/>
      <c r="H1548" s="58">
        <f>F1548*G1548</f>
        <v>0</v>
      </c>
      <c r="I1548" s="8"/>
    </row>
    <row r="1549" spans="1:9">
      <c r="A1549" s="92"/>
      <c r="B1549" s="140"/>
      <c r="C1549" s="91"/>
      <c r="D1549" s="209" t="s">
        <v>1538</v>
      </c>
      <c r="E1549" s="206"/>
      <c r="F1549" s="206"/>
      <c r="G1549" s="206"/>
      <c r="H1549" s="207">
        <f>SUM(H1546:H1548)</f>
        <v>0</v>
      </c>
      <c r="I1549" s="8"/>
    </row>
    <row r="1550" spans="1:9">
      <c r="A1550" s="52"/>
      <c r="B1550" s="140" t="s">
        <v>1539</v>
      </c>
      <c r="C1550" s="137"/>
      <c r="D1550" s="141" t="s">
        <v>1540</v>
      </c>
      <c r="E1550" s="139"/>
      <c r="F1550" s="12"/>
      <c r="G1550" s="57"/>
      <c r="H1550" s="58"/>
      <c r="I1550" s="8"/>
    </row>
    <row r="1551" spans="1:9">
      <c r="A1551" s="52">
        <f>A1548+1</f>
        <v>835</v>
      </c>
      <c r="B1551" s="140" t="s">
        <v>1539</v>
      </c>
      <c r="C1551" s="137" t="s">
        <v>1</v>
      </c>
      <c r="D1551" s="141" t="s">
        <v>1541</v>
      </c>
      <c r="E1551" s="139" t="s">
        <v>1302</v>
      </c>
      <c r="F1551" s="12">
        <v>1</v>
      </c>
      <c r="G1551" s="12"/>
      <c r="H1551" s="58">
        <f>F1551*G1551</f>
        <v>0</v>
      </c>
      <c r="I1551" s="8"/>
    </row>
    <row r="1552" spans="1:9">
      <c r="A1552" s="52">
        <f>A1551+1</f>
        <v>836</v>
      </c>
      <c r="B1552" s="140" t="s">
        <v>1539</v>
      </c>
      <c r="C1552" s="137" t="s">
        <v>81</v>
      </c>
      <c r="D1552" s="141" t="s">
        <v>1542</v>
      </c>
      <c r="E1552" s="139" t="s">
        <v>1302</v>
      </c>
      <c r="F1552" s="12">
        <v>3</v>
      </c>
      <c r="G1552" s="12"/>
      <c r="H1552" s="58">
        <f>F1552*G1552</f>
        <v>0</v>
      </c>
      <c r="I1552" s="8"/>
    </row>
    <row r="1553" spans="1:9">
      <c r="A1553" s="52">
        <f>A1552+1</f>
        <v>837</v>
      </c>
      <c r="B1553" s="140" t="s">
        <v>1539</v>
      </c>
      <c r="C1553" s="137" t="s">
        <v>632</v>
      </c>
      <c r="D1553" s="141" t="s">
        <v>1543</v>
      </c>
      <c r="E1553" s="139" t="s">
        <v>1302</v>
      </c>
      <c r="F1553" s="12">
        <v>2</v>
      </c>
      <c r="G1553" s="12"/>
      <c r="H1553" s="58">
        <f>F1553*G1553</f>
        <v>0</v>
      </c>
      <c r="I1553" s="8"/>
    </row>
    <row r="1554" spans="1:9">
      <c r="A1554" s="52">
        <f>A1553+1</f>
        <v>838</v>
      </c>
      <c r="B1554" s="140" t="s">
        <v>1539</v>
      </c>
      <c r="C1554" s="137" t="s">
        <v>776</v>
      </c>
      <c r="D1554" s="141" t="s">
        <v>1544</v>
      </c>
      <c r="E1554" s="139" t="s">
        <v>1302</v>
      </c>
      <c r="F1554" s="12">
        <v>1</v>
      </c>
      <c r="G1554" s="12"/>
      <c r="H1554" s="58">
        <f>F1554*G1554</f>
        <v>0</v>
      </c>
      <c r="I1554" s="8"/>
    </row>
    <row r="1555" spans="1:9">
      <c r="A1555" s="52">
        <f>A1554+1</f>
        <v>839</v>
      </c>
      <c r="B1555" s="140" t="s">
        <v>1539</v>
      </c>
      <c r="C1555" s="137" t="s">
        <v>832</v>
      </c>
      <c r="D1555" s="141" t="s">
        <v>1545</v>
      </c>
      <c r="E1555" s="139" t="s">
        <v>1302</v>
      </c>
      <c r="F1555" s="12">
        <v>1</v>
      </c>
      <c r="G1555" s="12"/>
      <c r="H1555" s="58">
        <f>F1555*G1555</f>
        <v>0</v>
      </c>
      <c r="I1555" s="8"/>
    </row>
    <row r="1556" spans="1:9">
      <c r="A1556" s="52">
        <f>A1555+1</f>
        <v>840</v>
      </c>
      <c r="B1556" s="140" t="s">
        <v>1539</v>
      </c>
      <c r="C1556" s="137" t="s">
        <v>855</v>
      </c>
      <c r="D1556" s="141" t="s">
        <v>1546</v>
      </c>
      <c r="E1556" s="139" t="s">
        <v>1302</v>
      </c>
      <c r="F1556" s="12">
        <v>1</v>
      </c>
      <c r="G1556" s="12"/>
      <c r="H1556" s="58">
        <f>F1556*G1556</f>
        <v>0</v>
      </c>
      <c r="I1556" s="8"/>
    </row>
    <row r="1557" spans="1:9">
      <c r="A1557" s="52">
        <f>A1556+1</f>
        <v>841</v>
      </c>
      <c r="B1557" s="140" t="s">
        <v>1539</v>
      </c>
      <c r="C1557" s="137" t="s">
        <v>899</v>
      </c>
      <c r="D1557" s="141" t="s">
        <v>1547</v>
      </c>
      <c r="E1557" s="139" t="s">
        <v>1302</v>
      </c>
      <c r="F1557" s="12">
        <v>1</v>
      </c>
      <c r="G1557" s="12"/>
      <c r="H1557" s="58">
        <f>F1557*G1557</f>
        <v>0</v>
      </c>
      <c r="I1557" s="8"/>
    </row>
    <row r="1558" spans="1:9">
      <c r="A1558" s="52">
        <f>A1557+1</f>
        <v>842</v>
      </c>
      <c r="B1558" s="140" t="s">
        <v>1539</v>
      </c>
      <c r="C1558" s="137" t="s">
        <v>942</v>
      </c>
      <c r="D1558" s="141" t="s">
        <v>1548</v>
      </c>
      <c r="E1558" s="139" t="s">
        <v>1302</v>
      </c>
      <c r="F1558" s="12">
        <v>65</v>
      </c>
      <c r="G1558" s="12"/>
      <c r="H1558" s="58">
        <f>F1558*G1558</f>
        <v>0</v>
      </c>
      <c r="I1558" s="8"/>
    </row>
    <row r="1559" spans="1:9">
      <c r="A1559" s="52">
        <f>A1558+1</f>
        <v>843</v>
      </c>
      <c r="B1559" s="140" t="s">
        <v>1539</v>
      </c>
      <c r="C1559" s="137" t="s">
        <v>969</v>
      </c>
      <c r="D1559" s="141" t="s">
        <v>1549</v>
      </c>
      <c r="E1559" s="139" t="s">
        <v>1302</v>
      </c>
      <c r="F1559" s="12">
        <v>6</v>
      </c>
      <c r="G1559" s="12"/>
      <c r="H1559" s="58">
        <f>F1559*G1559</f>
        <v>0</v>
      </c>
      <c r="I1559" s="8"/>
    </row>
    <row r="1560" spans="1:9">
      <c r="A1560" s="52">
        <f>A1559+1</f>
        <v>844</v>
      </c>
      <c r="B1560" s="140" t="s">
        <v>1539</v>
      </c>
      <c r="C1560" s="137" t="s">
        <v>138</v>
      </c>
      <c r="D1560" s="141" t="s">
        <v>1549</v>
      </c>
      <c r="E1560" s="139" t="s">
        <v>1302</v>
      </c>
      <c r="F1560" s="12">
        <v>3</v>
      </c>
      <c r="G1560" s="12"/>
      <c r="H1560" s="58">
        <f>F1560*G1560</f>
        <v>0</v>
      </c>
      <c r="I1560" s="8"/>
    </row>
    <row r="1561" spans="1:9">
      <c r="A1561" s="52">
        <f>A1560+1</f>
        <v>845</v>
      </c>
      <c r="B1561" s="140" t="s">
        <v>1539</v>
      </c>
      <c r="C1561" s="137" t="s">
        <v>142</v>
      </c>
      <c r="D1561" s="141" t="s">
        <v>1550</v>
      </c>
      <c r="E1561" s="139" t="s">
        <v>124</v>
      </c>
      <c r="F1561" s="12">
        <v>2000</v>
      </c>
      <c r="G1561" s="12"/>
      <c r="H1561" s="58">
        <f>F1561*G1561</f>
        <v>0</v>
      </c>
      <c r="I1561" s="8"/>
    </row>
    <row r="1562" spans="1:9">
      <c r="A1562" s="92"/>
      <c r="B1562" s="140"/>
      <c r="C1562" s="91"/>
      <c r="D1562" s="209" t="s">
        <v>1551</v>
      </c>
      <c r="E1562" s="206"/>
      <c r="F1562" s="206"/>
      <c r="G1562" s="206"/>
      <c r="H1562" s="207">
        <f>SUM(H1551:H1561)</f>
        <v>0</v>
      </c>
      <c r="I1562" s="8"/>
    </row>
    <row r="1563" spans="1:9">
      <c r="A1563" s="52"/>
      <c r="B1563" s="140" t="s">
        <v>1552</v>
      </c>
      <c r="C1563" s="137"/>
      <c r="D1563" s="141" t="s">
        <v>1553</v>
      </c>
      <c r="E1563" s="139"/>
      <c r="F1563" s="12"/>
      <c r="G1563" s="57"/>
      <c r="H1563" s="58"/>
      <c r="I1563" s="8"/>
    </row>
    <row r="1564" spans="1:9">
      <c r="A1564" s="52">
        <f>A1561+1</f>
        <v>846</v>
      </c>
      <c r="B1564" s="140" t="s">
        <v>1552</v>
      </c>
      <c r="C1564" s="137" t="s">
        <v>1</v>
      </c>
      <c r="D1564" s="141" t="s">
        <v>1554</v>
      </c>
      <c r="E1564" s="139" t="s">
        <v>9</v>
      </c>
      <c r="F1564" s="12">
        <v>198</v>
      </c>
      <c r="G1564" s="12"/>
      <c r="H1564" s="58">
        <f>F1564*G1564</f>
        <v>0</v>
      </c>
      <c r="I1564" s="8"/>
    </row>
    <row r="1565" spans="1:9">
      <c r="A1565" s="52">
        <f>A1564+1</f>
        <v>847</v>
      </c>
      <c r="B1565" s="140" t="s">
        <v>1552</v>
      </c>
      <c r="C1565" s="137" t="s">
        <v>81</v>
      </c>
      <c r="D1565" s="141" t="s">
        <v>1555</v>
      </c>
      <c r="E1565" s="139" t="s">
        <v>9</v>
      </c>
      <c r="F1565" s="12">
        <v>198</v>
      </c>
      <c r="G1565" s="12"/>
      <c r="H1565" s="58">
        <f>F1565*G1565</f>
        <v>0</v>
      </c>
      <c r="I1565" s="8"/>
    </row>
    <row r="1566" spans="1:9">
      <c r="A1566" s="92"/>
      <c r="B1566" s="140"/>
      <c r="C1566" s="91"/>
      <c r="D1566" s="62" t="s">
        <v>1556</v>
      </c>
      <c r="E1566" s="63"/>
      <c r="F1566" s="63"/>
      <c r="G1566" s="63"/>
      <c r="H1566" s="64">
        <f>SUM(H1564:H1565)</f>
        <v>0</v>
      </c>
      <c r="I1566" s="8"/>
    </row>
    <row r="1567" spans="1:9">
      <c r="A1567" s="52"/>
      <c r="B1567" s="140" t="s">
        <v>1557</v>
      </c>
      <c r="C1567" s="137"/>
      <c r="D1567" s="141" t="s">
        <v>1558</v>
      </c>
      <c r="E1567" s="139"/>
      <c r="F1567" s="12"/>
      <c r="G1567" s="57"/>
      <c r="H1567" s="58"/>
      <c r="I1567" s="8"/>
    </row>
    <row r="1568" spans="1:9">
      <c r="A1568" s="52">
        <f>A1565+1</f>
        <v>848</v>
      </c>
      <c r="B1568" s="140" t="s">
        <v>1557</v>
      </c>
      <c r="C1568" s="137" t="s">
        <v>1</v>
      </c>
      <c r="D1568" s="141" t="s">
        <v>1385</v>
      </c>
      <c r="E1568" s="139" t="s">
        <v>1302</v>
      </c>
      <c r="F1568" s="12">
        <v>68</v>
      </c>
      <c r="G1568" s="12"/>
      <c r="H1568" s="58">
        <f>F1568*G1568</f>
        <v>0</v>
      </c>
      <c r="I1568" s="8"/>
    </row>
    <row r="1569" spans="1:12">
      <c r="A1569" s="52">
        <f>A1568+1</f>
        <v>849</v>
      </c>
      <c r="B1569" s="140" t="s">
        <v>1557</v>
      </c>
      <c r="C1569" s="137" t="s">
        <v>81</v>
      </c>
      <c r="D1569" s="141" t="s">
        <v>1387</v>
      </c>
      <c r="E1569" s="139" t="s">
        <v>1302</v>
      </c>
      <c r="F1569" s="12">
        <v>10</v>
      </c>
      <c r="G1569" s="12"/>
      <c r="H1569" s="58">
        <f>F1569*G1569</f>
        <v>0</v>
      </c>
      <c r="I1569" s="8"/>
    </row>
    <row r="1570" spans="1:12">
      <c r="A1570" s="52">
        <f>A1569+1</f>
        <v>850</v>
      </c>
      <c r="B1570" s="140" t="s">
        <v>1557</v>
      </c>
      <c r="C1570" s="137" t="s">
        <v>632</v>
      </c>
      <c r="D1570" s="141" t="s">
        <v>1559</v>
      </c>
      <c r="E1570" s="139" t="s">
        <v>1302</v>
      </c>
      <c r="F1570" s="12">
        <v>42</v>
      </c>
      <c r="G1570" s="12"/>
      <c r="H1570" s="58">
        <f>F1570*G1570</f>
        <v>0</v>
      </c>
      <c r="I1570" s="8"/>
    </row>
    <row r="1571" spans="1:12">
      <c r="A1571" s="52">
        <f>A1570+1</f>
        <v>851</v>
      </c>
      <c r="B1571" s="140" t="s">
        <v>1557</v>
      </c>
      <c r="C1571" s="137" t="s">
        <v>776</v>
      </c>
      <c r="D1571" s="141" t="s">
        <v>1560</v>
      </c>
      <c r="E1571" s="139" t="s">
        <v>1302</v>
      </c>
      <c r="F1571" s="12">
        <v>10</v>
      </c>
      <c r="G1571" s="12"/>
      <c r="H1571" s="58">
        <f>F1571*G1571</f>
        <v>0</v>
      </c>
      <c r="I1571" s="8"/>
    </row>
    <row r="1572" spans="1:12">
      <c r="A1572" s="52">
        <f>A1571+1</f>
        <v>852</v>
      </c>
      <c r="B1572" s="140" t="s">
        <v>1557</v>
      </c>
      <c r="C1572" s="137" t="s">
        <v>832</v>
      </c>
      <c r="D1572" s="141" t="s">
        <v>1561</v>
      </c>
      <c r="E1572" s="139" t="s">
        <v>1302</v>
      </c>
      <c r="F1572" s="12">
        <v>26</v>
      </c>
      <c r="G1572" s="12"/>
      <c r="H1572" s="58">
        <f>F1572*G1572</f>
        <v>0</v>
      </c>
      <c r="I1572" s="8"/>
    </row>
    <row r="1573" spans="1:12">
      <c r="A1573" s="52">
        <f>A1572+1</f>
        <v>853</v>
      </c>
      <c r="B1573" s="140" t="s">
        <v>1557</v>
      </c>
      <c r="C1573" s="137" t="s">
        <v>855</v>
      </c>
      <c r="D1573" s="141" t="s">
        <v>1562</v>
      </c>
      <c r="E1573" s="139" t="s">
        <v>1302</v>
      </c>
      <c r="F1573" s="12">
        <v>8</v>
      </c>
      <c r="G1573" s="12"/>
      <c r="H1573" s="58">
        <f>F1573*G1573</f>
        <v>0</v>
      </c>
      <c r="I1573" s="8"/>
    </row>
    <row r="1574" spans="1:12">
      <c r="A1574" s="52">
        <f>A1573+1</f>
        <v>854</v>
      </c>
      <c r="B1574" s="140" t="s">
        <v>1557</v>
      </c>
      <c r="C1574" s="137" t="s">
        <v>899</v>
      </c>
      <c r="D1574" s="141" t="s">
        <v>1406</v>
      </c>
      <c r="E1574" s="139" t="s">
        <v>1302</v>
      </c>
      <c r="F1574" s="12">
        <v>10</v>
      </c>
      <c r="G1574" s="12"/>
      <c r="H1574" s="58">
        <f>F1574*G1574</f>
        <v>0</v>
      </c>
      <c r="I1574" s="8"/>
    </row>
    <row r="1575" spans="1:12" ht="24">
      <c r="A1575" s="52">
        <f>A1574+1</f>
        <v>855</v>
      </c>
      <c r="B1575" s="140" t="s">
        <v>1557</v>
      </c>
      <c r="C1575" s="137" t="s">
        <v>942</v>
      </c>
      <c r="D1575" s="141" t="s">
        <v>1563</v>
      </c>
      <c r="E1575" s="139" t="s">
        <v>124</v>
      </c>
      <c r="F1575" s="12">
        <v>10</v>
      </c>
      <c r="G1575" s="12"/>
      <c r="H1575" s="58">
        <f>F1575*G1575</f>
        <v>0</v>
      </c>
      <c r="I1575" s="8"/>
    </row>
    <row r="1576" spans="1:12" ht="24">
      <c r="A1576" s="52">
        <f>A1575+1</f>
        <v>856</v>
      </c>
      <c r="B1576" s="140" t="s">
        <v>1557</v>
      </c>
      <c r="C1576" s="137" t="s">
        <v>969</v>
      </c>
      <c r="D1576" s="141" t="s">
        <v>1564</v>
      </c>
      <c r="E1576" s="139" t="s">
        <v>124</v>
      </c>
      <c r="F1576" s="12">
        <v>20</v>
      </c>
      <c r="G1576" s="12"/>
      <c r="H1576" s="58">
        <f>F1576*G1576</f>
        <v>0</v>
      </c>
      <c r="I1576" s="8"/>
    </row>
    <row r="1577" spans="1:12" ht="24">
      <c r="A1577" s="52">
        <f>A1576+1</f>
        <v>857</v>
      </c>
      <c r="B1577" s="140" t="s">
        <v>1557</v>
      </c>
      <c r="C1577" s="137" t="s">
        <v>138</v>
      </c>
      <c r="D1577" s="141" t="s">
        <v>1565</v>
      </c>
      <c r="E1577" s="139" t="s">
        <v>124</v>
      </c>
      <c r="F1577" s="12">
        <v>50</v>
      </c>
      <c r="G1577" s="12"/>
      <c r="H1577" s="58">
        <f>F1577*G1577</f>
        <v>0</v>
      </c>
      <c r="I1577" s="8"/>
    </row>
    <row r="1578" spans="1:12">
      <c r="A1578" s="52">
        <f>A1577+1</f>
        <v>858</v>
      </c>
      <c r="B1578" s="140" t="s">
        <v>1557</v>
      </c>
      <c r="C1578" s="137" t="s">
        <v>142</v>
      </c>
      <c r="D1578" s="141" t="s">
        <v>1566</v>
      </c>
      <c r="E1578" s="139" t="s">
        <v>124</v>
      </c>
      <c r="F1578" s="12">
        <v>50</v>
      </c>
      <c r="G1578" s="12"/>
      <c r="H1578" s="58">
        <f>F1578*G1578</f>
        <v>0</v>
      </c>
      <c r="I1578" s="8"/>
    </row>
    <row r="1579" spans="1:12">
      <c r="A1579" s="52">
        <f>A1578+1</f>
        <v>859</v>
      </c>
      <c r="B1579" s="140" t="s">
        <v>1557</v>
      </c>
      <c r="C1579" s="137" t="s">
        <v>145</v>
      </c>
      <c r="D1579" s="141" t="s">
        <v>1567</v>
      </c>
      <c r="E1579" s="139" t="s">
        <v>124</v>
      </c>
      <c r="F1579" s="12">
        <v>291</v>
      </c>
      <c r="G1579" s="12"/>
      <c r="H1579" s="58">
        <f>F1579*G1579</f>
        <v>0</v>
      </c>
      <c r="I1579" s="8"/>
    </row>
    <row r="1580" spans="1:12">
      <c r="A1580" s="66"/>
      <c r="B1580" s="142"/>
      <c r="C1580" s="143"/>
      <c r="D1580" s="210" t="s">
        <v>1568</v>
      </c>
      <c r="E1580" s="211"/>
      <c r="F1580" s="211"/>
      <c r="G1580" s="211"/>
      <c r="H1580" s="212">
        <f>SUM(H1568:H1579)</f>
        <v>0</v>
      </c>
      <c r="I1580" s="8"/>
    </row>
    <row r="1581" spans="1:12">
      <c r="A1581" s="65"/>
      <c r="B1581" s="144"/>
      <c r="C1581" s="145"/>
      <c r="D1581" s="210" t="s">
        <v>1080</v>
      </c>
      <c r="E1581" s="211"/>
      <c r="F1581" s="211"/>
      <c r="G1581" s="211"/>
      <c r="H1581" s="212">
        <f>H1580+H1566+H1562+H1549+H1544+H1531+H1522+H1519+H1510+H1505+H1490+H1471+H1436+H1432+H1419+H1415+H1401+H1388+H1385</f>
        <v>0</v>
      </c>
      <c r="I1581" s="8"/>
    </row>
    <row r="1582" spans="1:12" s="20" customFormat="1">
      <c r="A1582" s="65"/>
      <c r="B1582" s="144"/>
      <c r="C1582" s="145"/>
      <c r="D1582" s="146"/>
      <c r="E1582" s="147"/>
      <c r="F1582" s="195"/>
      <c r="G1582" s="195"/>
      <c r="H1582" s="148"/>
      <c r="I1582" s="8"/>
      <c r="J1582" s="8"/>
      <c r="K1582" s="8"/>
      <c r="L1582" s="8"/>
    </row>
    <row r="1583" spans="1:12">
      <c r="A1583" s="52"/>
      <c r="B1583" s="53" t="s">
        <v>410</v>
      </c>
      <c r="C1583" s="54"/>
      <c r="D1583" s="55" t="s">
        <v>1081</v>
      </c>
      <c r="E1583" s="56"/>
      <c r="F1583" s="57"/>
      <c r="G1583" s="57"/>
      <c r="H1583" s="58"/>
      <c r="I1583" s="20"/>
      <c r="J1583" s="20"/>
      <c r="K1583" s="20"/>
      <c r="L1583" s="20"/>
    </row>
    <row r="1584" spans="1:12">
      <c r="A1584" s="52"/>
      <c r="B1584" s="53" t="s">
        <v>1082</v>
      </c>
      <c r="C1584" s="54"/>
      <c r="D1584" s="55" t="s">
        <v>1083</v>
      </c>
      <c r="E1584" s="56"/>
      <c r="F1584" s="57"/>
      <c r="G1584" s="57"/>
      <c r="H1584" s="58"/>
      <c r="I1584" s="8"/>
    </row>
    <row r="1585" spans="1:12">
      <c r="A1585" s="52"/>
      <c r="B1585" s="53" t="s">
        <v>1084</v>
      </c>
      <c r="C1585" s="54"/>
      <c r="D1585" s="55" t="s">
        <v>1085</v>
      </c>
      <c r="E1585" s="56"/>
      <c r="F1585" s="57"/>
      <c r="G1585" s="57"/>
      <c r="H1585" s="58"/>
      <c r="I1585" s="8"/>
    </row>
    <row r="1586" spans="1:12" ht="24">
      <c r="A1586" s="52">
        <f>A1579+1</f>
        <v>860</v>
      </c>
      <c r="B1586" s="53" t="s">
        <v>1084</v>
      </c>
      <c r="C1586" s="59" t="s">
        <v>50</v>
      </c>
      <c r="D1586" s="55" t="s">
        <v>1086</v>
      </c>
      <c r="E1586" s="56" t="s">
        <v>1087</v>
      </c>
      <c r="F1586" s="12">
        <v>1</v>
      </c>
      <c r="G1586" s="12"/>
      <c r="H1586" s="58">
        <f>G1586*F1586</f>
        <v>0</v>
      </c>
      <c r="I1586" s="8"/>
    </row>
    <row r="1587" spans="1:12">
      <c r="A1587" s="23"/>
      <c r="B1587" s="61"/>
      <c r="C1587" s="25"/>
      <c r="D1587" s="210" t="s">
        <v>1088</v>
      </c>
      <c r="E1587" s="211"/>
      <c r="F1587" s="211"/>
      <c r="G1587" s="211"/>
      <c r="H1587" s="212">
        <f>SUM(H1585:H1586)</f>
        <v>0</v>
      </c>
      <c r="I1587" s="8"/>
    </row>
    <row r="1588" spans="1:12" s="20" customFormat="1">
      <c r="A1588" s="65"/>
      <c r="B1588" s="144"/>
      <c r="C1588" s="145"/>
      <c r="D1588" s="146"/>
      <c r="E1588" s="147"/>
      <c r="F1588" s="195"/>
      <c r="G1588" s="195"/>
      <c r="H1588" s="148"/>
      <c r="I1588" s="8"/>
      <c r="J1588" s="8"/>
      <c r="K1588" s="8"/>
      <c r="L1588" s="8"/>
    </row>
    <row r="1589" spans="1:12">
      <c r="A1589" s="52"/>
      <c r="B1589" s="53" t="s">
        <v>416</v>
      </c>
      <c r="C1589" s="54"/>
      <c r="D1589" s="55" t="s">
        <v>1089</v>
      </c>
      <c r="E1589" s="56"/>
      <c r="F1589" s="12"/>
      <c r="G1589" s="12"/>
      <c r="H1589" s="58"/>
      <c r="I1589" s="20"/>
      <c r="J1589" s="20"/>
      <c r="K1589" s="20"/>
      <c r="L1589" s="20"/>
    </row>
    <row r="1590" spans="1:12">
      <c r="A1590" s="52">
        <f>A1586+1</f>
        <v>861</v>
      </c>
      <c r="B1590" s="53" t="s">
        <v>1657</v>
      </c>
      <c r="C1590" s="88" t="s">
        <v>1335</v>
      </c>
      <c r="D1590" s="55" t="s">
        <v>1569</v>
      </c>
      <c r="E1590" s="139" t="s">
        <v>79</v>
      </c>
      <c r="F1590" s="57">
        <v>1</v>
      </c>
      <c r="G1590" s="57">
        <v>283.70999999999998</v>
      </c>
      <c r="H1590" s="58">
        <f>G1590*F1590</f>
        <v>283.70999999999998</v>
      </c>
      <c r="I1590" s="8"/>
    </row>
    <row r="1591" spans="1:12" ht="24">
      <c r="A1591" s="52">
        <f>A1590+1</f>
        <v>862</v>
      </c>
      <c r="B1591" s="53" t="s">
        <v>1570</v>
      </c>
      <c r="C1591" s="59"/>
      <c r="D1591" s="141" t="s">
        <v>1571</v>
      </c>
      <c r="E1591" s="149" t="s">
        <v>124</v>
      </c>
      <c r="F1591" s="150">
        <v>250</v>
      </c>
      <c r="G1591" s="150">
        <v>42.6</v>
      </c>
      <c r="H1591" s="151">
        <f>G1591*F1591</f>
        <v>10650</v>
      </c>
      <c r="I1591" s="8"/>
    </row>
    <row r="1592" spans="1:12" ht="24">
      <c r="A1592" s="52">
        <f>A1591+1</f>
        <v>863</v>
      </c>
      <c r="B1592" s="53" t="s">
        <v>1572</v>
      </c>
      <c r="C1592" s="59"/>
      <c r="D1592" s="141" t="s">
        <v>1573</v>
      </c>
      <c r="E1592" s="139" t="s">
        <v>124</v>
      </c>
      <c r="F1592" s="57">
        <f>250*17</f>
        <v>4250</v>
      </c>
      <c r="G1592" s="57">
        <v>3.51</v>
      </c>
      <c r="H1592" s="58">
        <f>G1592*F1592</f>
        <v>14917.5</v>
      </c>
      <c r="I1592" s="8"/>
    </row>
    <row r="1593" spans="1:12">
      <c r="A1593" s="52">
        <f>A1592+1</f>
        <v>864</v>
      </c>
      <c r="B1593" s="53" t="s">
        <v>1574</v>
      </c>
      <c r="C1593" s="59"/>
      <c r="D1593" s="141" t="s">
        <v>1575</v>
      </c>
      <c r="E1593" s="139" t="s">
        <v>79</v>
      </c>
      <c r="F1593" s="57">
        <v>2</v>
      </c>
      <c r="G1593" s="57">
        <v>218.82</v>
      </c>
      <c r="H1593" s="58">
        <f>G1593*F1593</f>
        <v>437.64</v>
      </c>
      <c r="I1593" s="8"/>
    </row>
    <row r="1594" spans="1:12" ht="24">
      <c r="A1594" s="52">
        <f>A1593+1</f>
        <v>865</v>
      </c>
      <c r="B1594" s="53" t="s">
        <v>1576</v>
      </c>
      <c r="C1594" s="59"/>
      <c r="D1594" s="141" t="s">
        <v>1577</v>
      </c>
      <c r="E1594" s="139" t="s">
        <v>79</v>
      </c>
      <c r="F1594" s="57">
        <f>2*17</f>
        <v>34</v>
      </c>
      <c r="G1594" s="57">
        <v>48.08</v>
      </c>
      <c r="H1594" s="58">
        <f>G1594*F1594</f>
        <v>1634.72</v>
      </c>
      <c r="I1594" s="8"/>
    </row>
    <row r="1595" spans="1:12">
      <c r="A1595" s="52">
        <f>A1594+1</f>
        <v>866</v>
      </c>
      <c r="B1595" s="53" t="s">
        <v>1578</v>
      </c>
      <c r="C1595" s="59"/>
      <c r="D1595" s="141" t="s">
        <v>1579</v>
      </c>
      <c r="E1595" s="139" t="s">
        <v>79</v>
      </c>
      <c r="F1595" s="57">
        <v>2</v>
      </c>
      <c r="G1595" s="57">
        <v>48.71</v>
      </c>
      <c r="H1595" s="58">
        <f>G1595*F1595</f>
        <v>97.42</v>
      </c>
      <c r="I1595" s="8"/>
    </row>
    <row r="1596" spans="1:12">
      <c r="A1596" s="52">
        <f>A1595+1</f>
        <v>867</v>
      </c>
      <c r="B1596" s="53" t="s">
        <v>1580</v>
      </c>
      <c r="C1596" s="59"/>
      <c r="D1596" s="141" t="s">
        <v>1581</v>
      </c>
      <c r="E1596" s="139" t="s">
        <v>79</v>
      </c>
      <c r="F1596" s="57">
        <f>2*17</f>
        <v>34</v>
      </c>
      <c r="G1596" s="57">
        <v>5.41</v>
      </c>
      <c r="H1596" s="58">
        <f>G1596*F1596</f>
        <v>183.94</v>
      </c>
      <c r="I1596" s="8"/>
    </row>
    <row r="1597" spans="1:12" ht="24">
      <c r="A1597" s="52">
        <f>A1596+1</f>
        <v>868</v>
      </c>
      <c r="B1597" s="53" t="s">
        <v>1582</v>
      </c>
      <c r="C1597" s="59"/>
      <c r="D1597" s="141" t="s">
        <v>1583</v>
      </c>
      <c r="E1597" s="139" t="s">
        <v>69</v>
      </c>
      <c r="F1597" s="57">
        <v>20</v>
      </c>
      <c r="G1597" s="57">
        <v>5.3</v>
      </c>
      <c r="H1597" s="58">
        <f>G1597*F1597</f>
        <v>106</v>
      </c>
      <c r="I1597" s="8"/>
    </row>
    <row r="1598" spans="1:12" ht="24">
      <c r="A1598" s="52">
        <f>A1597+1</f>
        <v>869</v>
      </c>
      <c r="B1598" s="53" t="s">
        <v>1584</v>
      </c>
      <c r="C1598" s="59"/>
      <c r="D1598" s="141" t="s">
        <v>1585</v>
      </c>
      <c r="E1598" s="139" t="s">
        <v>69</v>
      </c>
      <c r="F1598" s="57">
        <f>20*17</f>
        <v>340</v>
      </c>
      <c r="G1598" s="57">
        <v>2.02</v>
      </c>
      <c r="H1598" s="58">
        <f>G1598*F1598</f>
        <v>686.8</v>
      </c>
      <c r="I1598" s="8"/>
    </row>
    <row r="1599" spans="1:12">
      <c r="A1599" s="52">
        <f>A1598+1</f>
        <v>870</v>
      </c>
      <c r="B1599" s="53" t="s">
        <v>1586</v>
      </c>
      <c r="C1599" s="59"/>
      <c r="D1599" s="141" t="s">
        <v>1587</v>
      </c>
      <c r="E1599" s="139" t="s">
        <v>79</v>
      </c>
      <c r="F1599" s="57">
        <v>15</v>
      </c>
      <c r="G1599" s="57">
        <v>105.72</v>
      </c>
      <c r="H1599" s="58">
        <f>G1599*F1599</f>
        <v>1585.8</v>
      </c>
      <c r="I1599" s="8"/>
    </row>
    <row r="1600" spans="1:12">
      <c r="A1600" s="52">
        <f>A1599+1</f>
        <v>871</v>
      </c>
      <c r="B1600" s="53" t="s">
        <v>1588</v>
      </c>
      <c r="C1600" s="59"/>
      <c r="D1600" s="141" t="s">
        <v>1589</v>
      </c>
      <c r="E1600" s="139" t="s">
        <v>79</v>
      </c>
      <c r="F1600" s="57">
        <v>30</v>
      </c>
      <c r="G1600" s="57">
        <v>17.96</v>
      </c>
      <c r="H1600" s="58">
        <f>G1600*F1600</f>
        <v>538.80000000000007</v>
      </c>
      <c r="I1600" s="8"/>
    </row>
    <row r="1601" spans="1:9">
      <c r="A1601" s="52">
        <f>A1600+1</f>
        <v>872</v>
      </c>
      <c r="B1601" s="53" t="s">
        <v>1590</v>
      </c>
      <c r="C1601" s="59"/>
      <c r="D1601" s="141" t="s">
        <v>1591</v>
      </c>
      <c r="E1601" s="139" t="s">
        <v>124</v>
      </c>
      <c r="F1601" s="57">
        <v>500</v>
      </c>
      <c r="G1601" s="57">
        <v>12.55</v>
      </c>
      <c r="H1601" s="58">
        <f>G1601*F1601</f>
        <v>6275</v>
      </c>
      <c r="I1601" s="8"/>
    </row>
    <row r="1602" spans="1:9">
      <c r="A1602" s="52">
        <f>A1601+1</f>
        <v>873</v>
      </c>
      <c r="B1602" s="53" t="s">
        <v>1592</v>
      </c>
      <c r="C1602" s="59"/>
      <c r="D1602" s="141" t="s">
        <v>1593</v>
      </c>
      <c r="E1602" s="139" t="s">
        <v>124</v>
      </c>
      <c r="F1602" s="57">
        <f>500*17</f>
        <v>8500</v>
      </c>
      <c r="G1602" s="57">
        <v>0.69</v>
      </c>
      <c r="H1602" s="58">
        <f>G1602*F1602</f>
        <v>5865</v>
      </c>
      <c r="I1602" s="8"/>
    </row>
    <row r="1603" spans="1:9" ht="24">
      <c r="A1603" s="52">
        <f>A1602+1</f>
        <v>874</v>
      </c>
      <c r="B1603" s="53" t="s">
        <v>1594</v>
      </c>
      <c r="C1603" s="59"/>
      <c r="D1603" s="141" t="s">
        <v>1595</v>
      </c>
      <c r="E1603" s="139" t="s">
        <v>79</v>
      </c>
      <c r="F1603" s="57">
        <v>10</v>
      </c>
      <c r="G1603" s="57">
        <v>9.7899999999999991</v>
      </c>
      <c r="H1603" s="58">
        <f>G1603*F1603</f>
        <v>97.899999999999991</v>
      </c>
      <c r="I1603" s="8"/>
    </row>
    <row r="1604" spans="1:9" ht="24">
      <c r="A1604" s="52">
        <f>A1603+1</f>
        <v>875</v>
      </c>
      <c r="B1604" s="53" t="s">
        <v>1596</v>
      </c>
      <c r="C1604" s="59"/>
      <c r="D1604" s="141" t="s">
        <v>1597</v>
      </c>
      <c r="E1604" s="139" t="s">
        <v>79</v>
      </c>
      <c r="F1604" s="57">
        <f>10*17</f>
        <v>170</v>
      </c>
      <c r="G1604" s="57">
        <v>5.41</v>
      </c>
      <c r="H1604" s="58">
        <f>G1604*F1604</f>
        <v>919.7</v>
      </c>
      <c r="I1604" s="8"/>
    </row>
    <row r="1605" spans="1:9" ht="36">
      <c r="A1605" s="52">
        <f>A1604+1</f>
        <v>876</v>
      </c>
      <c r="B1605" s="53" t="s">
        <v>1598</v>
      </c>
      <c r="C1605" s="59"/>
      <c r="D1605" s="141" t="s">
        <v>1599</v>
      </c>
      <c r="E1605" s="139" t="s">
        <v>124</v>
      </c>
      <c r="F1605" s="57">
        <v>3</v>
      </c>
      <c r="G1605" s="57">
        <v>4.04</v>
      </c>
      <c r="H1605" s="58">
        <f>G1605*F1605</f>
        <v>12.120000000000001</v>
      </c>
      <c r="I1605" s="8"/>
    </row>
    <row r="1606" spans="1:9" ht="36">
      <c r="A1606" s="52">
        <f>A1605+1</f>
        <v>877</v>
      </c>
      <c r="B1606" s="53" t="s">
        <v>1600</v>
      </c>
      <c r="C1606" s="59"/>
      <c r="D1606" s="55" t="s">
        <v>1601</v>
      </c>
      <c r="E1606" s="56" t="s">
        <v>124</v>
      </c>
      <c r="F1606" s="57">
        <f>3*17</f>
        <v>51</v>
      </c>
      <c r="G1606" s="57">
        <v>1.33</v>
      </c>
      <c r="H1606" s="58">
        <f>G1606*F1606</f>
        <v>67.83</v>
      </c>
      <c r="I1606" s="8"/>
    </row>
    <row r="1607" spans="1:9" ht="36">
      <c r="A1607" s="52">
        <f>A1606+1</f>
        <v>878</v>
      </c>
      <c r="B1607" s="53" t="s">
        <v>1602</v>
      </c>
      <c r="C1607" s="59"/>
      <c r="D1607" s="55" t="s">
        <v>1603</v>
      </c>
      <c r="E1607" s="56" t="s">
        <v>124</v>
      </c>
      <c r="F1607" s="57">
        <v>7</v>
      </c>
      <c r="G1607" s="57">
        <v>4.66</v>
      </c>
      <c r="H1607" s="58">
        <f>G1607*F1607</f>
        <v>32.620000000000005</v>
      </c>
      <c r="I1607" s="8"/>
    </row>
    <row r="1608" spans="1:9" ht="36">
      <c r="A1608" s="52">
        <f>A1607+1</f>
        <v>879</v>
      </c>
      <c r="B1608" s="53" t="s">
        <v>1604</v>
      </c>
      <c r="C1608" s="59"/>
      <c r="D1608" s="55" t="s">
        <v>1605</v>
      </c>
      <c r="E1608" s="56" t="s">
        <v>124</v>
      </c>
      <c r="F1608" s="57">
        <f>7*17</f>
        <v>119</v>
      </c>
      <c r="G1608" s="57">
        <v>1.33</v>
      </c>
      <c r="H1608" s="58">
        <f>G1608*F1608</f>
        <v>158.27000000000001</v>
      </c>
      <c r="I1608" s="8"/>
    </row>
    <row r="1609" spans="1:9">
      <c r="A1609" s="52">
        <f>A1608+1</f>
        <v>880</v>
      </c>
      <c r="B1609" s="53" t="s">
        <v>1606</v>
      </c>
      <c r="C1609" s="59"/>
      <c r="D1609" s="55" t="s">
        <v>1607</v>
      </c>
      <c r="E1609" s="56" t="s">
        <v>69</v>
      </c>
      <c r="F1609" s="57">
        <v>200</v>
      </c>
      <c r="G1609" s="57">
        <v>13.07</v>
      </c>
      <c r="H1609" s="58">
        <f>G1609*F1609</f>
        <v>2614</v>
      </c>
      <c r="I1609" s="8"/>
    </row>
    <row r="1610" spans="1:9">
      <c r="A1610" s="52">
        <f>A1609+1</f>
        <v>881</v>
      </c>
      <c r="B1610" s="53" t="s">
        <v>1608</v>
      </c>
      <c r="C1610" s="59"/>
      <c r="D1610" s="55" t="s">
        <v>1609</v>
      </c>
      <c r="E1610" s="56" t="s">
        <v>69</v>
      </c>
      <c r="F1610" s="57">
        <f>200*17</f>
        <v>3400</v>
      </c>
      <c r="G1610" s="57">
        <v>0.98</v>
      </c>
      <c r="H1610" s="58">
        <f>G1610*F1610</f>
        <v>3332</v>
      </c>
      <c r="I1610" s="8"/>
    </row>
    <row r="1611" spans="1:9" ht="24">
      <c r="A1611" s="52">
        <f>A1610+1</f>
        <v>882</v>
      </c>
      <c r="B1611" s="53" t="s">
        <v>1610</v>
      </c>
      <c r="C1611" s="59"/>
      <c r="D1611" s="55" t="s">
        <v>1611</v>
      </c>
      <c r="E1611" s="56" t="s">
        <v>69</v>
      </c>
      <c r="F1611" s="57">
        <v>50</v>
      </c>
      <c r="G1611" s="57">
        <v>46.13</v>
      </c>
      <c r="H1611" s="58">
        <f>G1611*F1611</f>
        <v>2306.5</v>
      </c>
      <c r="I1611" s="8"/>
    </row>
    <row r="1612" spans="1:9" ht="24">
      <c r="A1612" s="52">
        <f>A1611+1</f>
        <v>883</v>
      </c>
      <c r="B1612" s="53" t="s">
        <v>1612</v>
      </c>
      <c r="C1612" s="59"/>
      <c r="D1612" s="55" t="s">
        <v>1613</v>
      </c>
      <c r="E1612" s="56" t="s">
        <v>69</v>
      </c>
      <c r="F1612" s="57">
        <f>50*17</f>
        <v>850</v>
      </c>
      <c r="G1612" s="57">
        <v>1.96</v>
      </c>
      <c r="H1612" s="58">
        <f>G1612*F1612</f>
        <v>1666</v>
      </c>
      <c r="I1612" s="8"/>
    </row>
    <row r="1613" spans="1:9" ht="24">
      <c r="A1613" s="52">
        <f>A1612+1</f>
        <v>884</v>
      </c>
      <c r="B1613" s="53" t="s">
        <v>1614</v>
      </c>
      <c r="C1613" s="59"/>
      <c r="D1613" s="55" t="s">
        <v>1615</v>
      </c>
      <c r="E1613" s="56" t="s">
        <v>69</v>
      </c>
      <c r="F1613" s="57">
        <v>1500</v>
      </c>
      <c r="G1613" s="57">
        <v>12</v>
      </c>
      <c r="H1613" s="58">
        <f>G1613*F1613</f>
        <v>18000</v>
      </c>
      <c r="I1613" s="8"/>
    </row>
    <row r="1614" spans="1:9">
      <c r="A1614" s="52">
        <f>A1613+1</f>
        <v>885</v>
      </c>
      <c r="B1614" s="53" t="s">
        <v>1616</v>
      </c>
      <c r="C1614" s="59"/>
      <c r="D1614" s="55" t="s">
        <v>1617</v>
      </c>
      <c r="E1614" s="56" t="s">
        <v>69</v>
      </c>
      <c r="F1614" s="57">
        <v>500</v>
      </c>
      <c r="G1614" s="57">
        <v>5</v>
      </c>
      <c r="H1614" s="58">
        <f>G1614*F1614</f>
        <v>2500</v>
      </c>
      <c r="I1614" s="8"/>
    </row>
    <row r="1615" spans="1:9">
      <c r="A1615" s="52">
        <f>A1614+1</f>
        <v>886</v>
      </c>
      <c r="B1615" s="53" t="s">
        <v>1618</v>
      </c>
      <c r="C1615" s="59"/>
      <c r="D1615" s="55" t="s">
        <v>1619</v>
      </c>
      <c r="E1615" s="56" t="s">
        <v>69</v>
      </c>
      <c r="F1615" s="57">
        <v>40</v>
      </c>
      <c r="G1615" s="57">
        <v>25.8</v>
      </c>
      <c r="H1615" s="58">
        <f>G1615*F1615</f>
        <v>1032</v>
      </c>
      <c r="I1615" s="8"/>
    </row>
    <row r="1616" spans="1:9" ht="24">
      <c r="A1616" s="52">
        <f>A1615+1</f>
        <v>887</v>
      </c>
      <c r="B1616" s="53" t="s">
        <v>1620</v>
      </c>
      <c r="C1616" s="59"/>
      <c r="D1616" s="55" t="s">
        <v>1621</v>
      </c>
      <c r="E1616" s="56" t="s">
        <v>69</v>
      </c>
      <c r="F1616" s="57">
        <f>40*17</f>
        <v>680</v>
      </c>
      <c r="G1616" s="57">
        <v>0.8</v>
      </c>
      <c r="H1616" s="58">
        <f>G1616*F1616</f>
        <v>544</v>
      </c>
      <c r="I1616" s="8"/>
    </row>
    <row r="1617" spans="1:9" ht="24">
      <c r="A1617" s="52">
        <f>A1616+1</f>
        <v>888</v>
      </c>
      <c r="B1617" s="53" t="s">
        <v>1622</v>
      </c>
      <c r="C1617" s="59"/>
      <c r="D1617" s="55" t="s">
        <v>1623</v>
      </c>
      <c r="E1617" s="56" t="s">
        <v>79</v>
      </c>
      <c r="F1617" s="57">
        <v>20</v>
      </c>
      <c r="G1617" s="57">
        <v>5.29</v>
      </c>
      <c r="H1617" s="58">
        <f>G1617*F1617</f>
        <v>105.8</v>
      </c>
      <c r="I1617" s="8"/>
    </row>
    <row r="1618" spans="1:9" ht="24">
      <c r="A1618" s="52">
        <f>A1617+1</f>
        <v>889</v>
      </c>
      <c r="B1618" s="53" t="s">
        <v>1624</v>
      </c>
      <c r="C1618" s="59"/>
      <c r="D1618" s="55" t="s">
        <v>1625</v>
      </c>
      <c r="E1618" s="56" t="s">
        <v>79</v>
      </c>
      <c r="F1618" s="57">
        <v>50</v>
      </c>
      <c r="G1618" s="57">
        <v>0.16</v>
      </c>
      <c r="H1618" s="58">
        <f>G1618*F1618</f>
        <v>8</v>
      </c>
      <c r="I1618" s="8"/>
    </row>
    <row r="1619" spans="1:9" ht="24">
      <c r="A1619" s="52">
        <f>A1618+1</f>
        <v>890</v>
      </c>
      <c r="B1619" s="53" t="s">
        <v>1626</v>
      </c>
      <c r="C1619" s="59"/>
      <c r="D1619" s="55" t="s">
        <v>1627</v>
      </c>
      <c r="E1619" s="56" t="s">
        <v>79</v>
      </c>
      <c r="F1619" s="57">
        <v>50</v>
      </c>
      <c r="G1619" s="57">
        <v>0.98</v>
      </c>
      <c r="H1619" s="58">
        <f>G1619*F1619</f>
        <v>49</v>
      </c>
      <c r="I1619" s="8"/>
    </row>
    <row r="1620" spans="1:9">
      <c r="A1620" s="52">
        <f>A1619+1</f>
        <v>891</v>
      </c>
      <c r="B1620" s="53" t="s">
        <v>1628</v>
      </c>
      <c r="C1620" s="59"/>
      <c r="D1620" s="55" t="s">
        <v>1629</v>
      </c>
      <c r="E1620" s="56" t="s">
        <v>79</v>
      </c>
      <c r="F1620" s="57">
        <v>2</v>
      </c>
      <c r="G1620" s="57">
        <v>186.57</v>
      </c>
      <c r="H1620" s="58">
        <f>G1620*F1620</f>
        <v>373.14</v>
      </c>
      <c r="I1620" s="8"/>
    </row>
    <row r="1621" spans="1:9">
      <c r="A1621" s="52">
        <f>A1620+1</f>
        <v>892</v>
      </c>
      <c r="B1621" s="53" t="s">
        <v>1630</v>
      </c>
      <c r="C1621" s="59"/>
      <c r="D1621" s="55" t="s">
        <v>1631</v>
      </c>
      <c r="E1621" s="56" t="s">
        <v>79</v>
      </c>
      <c r="F1621" s="57">
        <f>4*18</f>
        <v>72</v>
      </c>
      <c r="G1621" s="57">
        <v>4.09</v>
      </c>
      <c r="H1621" s="58">
        <f>G1621*F1621</f>
        <v>294.48</v>
      </c>
      <c r="I1621" s="8"/>
    </row>
    <row r="1622" spans="1:9">
      <c r="A1622" s="52">
        <f>A1621+1</f>
        <v>893</v>
      </c>
      <c r="B1622" s="53" t="s">
        <v>1632</v>
      </c>
      <c r="C1622" s="59"/>
      <c r="D1622" s="55" t="s">
        <v>1633</v>
      </c>
      <c r="E1622" s="56" t="s">
        <v>79</v>
      </c>
      <c r="F1622" s="57">
        <v>20</v>
      </c>
      <c r="G1622" s="57">
        <v>2.36</v>
      </c>
      <c r="H1622" s="58">
        <f>G1622*F1622</f>
        <v>47.199999999999996</v>
      </c>
      <c r="I1622" s="8"/>
    </row>
    <row r="1623" spans="1:9" ht="24">
      <c r="A1623" s="52">
        <f>A1622+1</f>
        <v>894</v>
      </c>
      <c r="B1623" s="53" t="s">
        <v>1634</v>
      </c>
      <c r="C1623" s="59"/>
      <c r="D1623" s="55" t="s">
        <v>1635</v>
      </c>
      <c r="E1623" s="56" t="s">
        <v>124</v>
      </c>
      <c r="F1623" s="57">
        <v>1</v>
      </c>
      <c r="G1623" s="57">
        <v>7.86</v>
      </c>
      <c r="H1623" s="58">
        <f>G1623*F1623</f>
        <v>7.86</v>
      </c>
      <c r="I1623" s="8"/>
    </row>
    <row r="1624" spans="1:9" ht="24">
      <c r="A1624" s="52">
        <f>A1623+1</f>
        <v>895</v>
      </c>
      <c r="B1624" s="53" t="s">
        <v>1636</v>
      </c>
      <c r="C1624" s="59"/>
      <c r="D1624" s="55" t="s">
        <v>1637</v>
      </c>
      <c r="E1624" s="56" t="s">
        <v>124</v>
      </c>
      <c r="F1624" s="57">
        <v>71</v>
      </c>
      <c r="G1624" s="57">
        <v>3.07</v>
      </c>
      <c r="H1624" s="58">
        <f>G1624*F1624</f>
        <v>217.97</v>
      </c>
      <c r="I1624" s="8"/>
    </row>
    <row r="1625" spans="1:9">
      <c r="A1625" s="52">
        <f>A1624+1</f>
        <v>896</v>
      </c>
      <c r="B1625" s="53" t="s">
        <v>1638</v>
      </c>
      <c r="C1625" s="59"/>
      <c r="D1625" s="55" t="s">
        <v>1639</v>
      </c>
      <c r="E1625" s="56" t="s">
        <v>79</v>
      </c>
      <c r="F1625" s="57">
        <v>1</v>
      </c>
      <c r="G1625" s="57">
        <v>10000</v>
      </c>
      <c r="H1625" s="58">
        <f>G1625*F1625</f>
        <v>10000</v>
      </c>
      <c r="I1625" s="8"/>
    </row>
    <row r="1626" spans="1:9" ht="36">
      <c r="A1626" s="52">
        <f>A1625+1</f>
        <v>897</v>
      </c>
      <c r="B1626" s="53" t="s">
        <v>1640</v>
      </c>
      <c r="C1626" s="59"/>
      <c r="D1626" s="55" t="s">
        <v>1641</v>
      </c>
      <c r="E1626" s="56" t="s">
        <v>69</v>
      </c>
      <c r="F1626" s="57">
        <v>400</v>
      </c>
      <c r="G1626" s="57">
        <v>7.75</v>
      </c>
      <c r="H1626" s="58">
        <f>G1626*F1626</f>
        <v>3100</v>
      </c>
      <c r="I1626" s="8"/>
    </row>
    <row r="1627" spans="1:9" ht="36">
      <c r="A1627" s="52">
        <f>A1626+1</f>
        <v>898</v>
      </c>
      <c r="B1627" s="53" t="s">
        <v>1642</v>
      </c>
      <c r="C1627" s="59"/>
      <c r="D1627" s="55" t="s">
        <v>1643</v>
      </c>
      <c r="E1627" s="56" t="s">
        <v>69</v>
      </c>
      <c r="F1627" s="57">
        <f>400*71</f>
        <v>28400</v>
      </c>
      <c r="G1627" s="57">
        <v>0.92</v>
      </c>
      <c r="H1627" s="58">
        <f>G1627*F1627</f>
        <v>26128</v>
      </c>
      <c r="I1627" s="8"/>
    </row>
    <row r="1628" spans="1:9" ht="24">
      <c r="A1628" s="52">
        <f>A1627+1</f>
        <v>899</v>
      </c>
      <c r="B1628" s="53" t="s">
        <v>1644</v>
      </c>
      <c r="C1628" s="59"/>
      <c r="D1628" s="55" t="s">
        <v>1645</v>
      </c>
      <c r="E1628" s="56" t="s">
        <v>1196</v>
      </c>
      <c r="F1628" s="57">
        <v>1</v>
      </c>
      <c r="G1628" s="57">
        <v>17500</v>
      </c>
      <c r="H1628" s="58">
        <f>G1628*F1628</f>
        <v>17500</v>
      </c>
      <c r="I1628" s="8"/>
    </row>
    <row r="1629" spans="1:9" ht="24">
      <c r="A1629" s="52">
        <f>A1628+1</f>
        <v>900</v>
      </c>
      <c r="B1629" s="53" t="s">
        <v>1646</v>
      </c>
      <c r="C1629" s="59"/>
      <c r="D1629" s="55" t="s">
        <v>1647</v>
      </c>
      <c r="E1629" s="56" t="s">
        <v>1196</v>
      </c>
      <c r="F1629" s="57">
        <v>1</v>
      </c>
      <c r="G1629" s="57">
        <v>8000</v>
      </c>
      <c r="H1629" s="58">
        <f>G1629*F1629</f>
        <v>8000</v>
      </c>
      <c r="I1629" s="8"/>
    </row>
    <row r="1630" spans="1:9">
      <c r="A1630" s="52">
        <f>A1629+1</f>
        <v>901</v>
      </c>
      <c r="B1630" s="53" t="s">
        <v>1648</v>
      </c>
      <c r="C1630" s="59"/>
      <c r="D1630" s="55" t="s">
        <v>664</v>
      </c>
      <c r="E1630" s="56" t="s">
        <v>1196</v>
      </c>
      <c r="F1630" s="57">
        <v>1</v>
      </c>
      <c r="G1630" s="57">
        <v>1500</v>
      </c>
      <c r="H1630" s="58">
        <f>G1630*F1630</f>
        <v>1500</v>
      </c>
      <c r="I1630" s="8"/>
    </row>
    <row r="1631" spans="1:9" ht="24">
      <c r="A1631" s="52">
        <f>A1630+1</f>
        <v>902</v>
      </c>
      <c r="B1631" s="53" t="s">
        <v>1649</v>
      </c>
      <c r="C1631" s="59"/>
      <c r="D1631" s="55" t="s">
        <v>1650</v>
      </c>
      <c r="E1631" s="56" t="s">
        <v>1196</v>
      </c>
      <c r="F1631" s="57">
        <v>1</v>
      </c>
      <c r="G1631" s="57">
        <v>2500</v>
      </c>
      <c r="H1631" s="58">
        <f>G1631*F1631</f>
        <v>2500</v>
      </c>
      <c r="I1631" s="8"/>
    </row>
    <row r="1632" spans="1:9" ht="24">
      <c r="A1632" s="52">
        <f>A1631+1</f>
        <v>903</v>
      </c>
      <c r="B1632" s="53" t="s">
        <v>1651</v>
      </c>
      <c r="C1632" s="59"/>
      <c r="D1632" s="55" t="s">
        <v>1652</v>
      </c>
      <c r="E1632" s="56" t="s">
        <v>1196</v>
      </c>
      <c r="F1632" s="57">
        <v>1</v>
      </c>
      <c r="G1632" s="57">
        <v>8000</v>
      </c>
      <c r="H1632" s="58">
        <f>G1632*F1632</f>
        <v>8000</v>
      </c>
      <c r="I1632" s="8"/>
    </row>
    <row r="1633" spans="1:12" ht="24">
      <c r="A1633" s="52">
        <f>A1632+1</f>
        <v>904</v>
      </c>
      <c r="B1633" s="53" t="s">
        <v>1653</v>
      </c>
      <c r="C1633" s="59"/>
      <c r="D1633" s="55" t="s">
        <v>1654</v>
      </c>
      <c r="E1633" s="56" t="s">
        <v>1196</v>
      </c>
      <c r="F1633" s="57">
        <v>1</v>
      </c>
      <c r="G1633" s="57">
        <v>4987.92</v>
      </c>
      <c r="H1633" s="58">
        <f>G1633*F1633</f>
        <v>4987.92</v>
      </c>
      <c r="I1633" s="8"/>
    </row>
    <row r="1634" spans="1:12" ht="24">
      <c r="A1634" s="52">
        <f>A1633+1</f>
        <v>905</v>
      </c>
      <c r="B1634" s="53" t="s">
        <v>1655</v>
      </c>
      <c r="C1634" s="59"/>
      <c r="D1634" s="55" t="s">
        <v>1656</v>
      </c>
      <c r="E1634" s="56" t="s">
        <v>79</v>
      </c>
      <c r="F1634" s="57">
        <v>1</v>
      </c>
      <c r="G1634" s="57">
        <v>10000</v>
      </c>
      <c r="H1634" s="58">
        <f>G1634*F1634</f>
        <v>10000</v>
      </c>
      <c r="I1634" s="8"/>
    </row>
    <row r="1635" spans="1:12">
      <c r="A1635" s="66"/>
      <c r="B1635" s="142"/>
      <c r="C1635" s="152"/>
      <c r="D1635" s="229" t="s">
        <v>1090</v>
      </c>
      <c r="E1635" s="230"/>
      <c r="F1635" s="230"/>
      <c r="G1635" s="230"/>
      <c r="H1635" s="231">
        <f>SUM(H1590:H1634)</f>
        <v>169364.63999999998</v>
      </c>
      <c r="I1635" s="8"/>
    </row>
    <row r="1636" spans="1:12" s="20" customFormat="1">
      <c r="A1636" s="65"/>
      <c r="B1636" s="144"/>
      <c r="C1636" s="145"/>
      <c r="D1636" s="146"/>
      <c r="E1636" s="147"/>
      <c r="F1636" s="195"/>
      <c r="G1636" s="195"/>
      <c r="H1636" s="148"/>
      <c r="I1636" s="8"/>
      <c r="J1636" s="8"/>
      <c r="K1636" s="8"/>
      <c r="L1636" s="8"/>
    </row>
    <row r="1637" spans="1:12">
      <c r="A1637" s="52"/>
      <c r="B1637" s="53" t="s">
        <v>288</v>
      </c>
      <c r="C1637" s="54"/>
      <c r="D1637" s="55" t="s">
        <v>1091</v>
      </c>
      <c r="E1637" s="56"/>
      <c r="F1637" s="57"/>
      <c r="G1637" s="57"/>
      <c r="H1637" s="58"/>
      <c r="I1637" s="20"/>
      <c r="J1637" s="20"/>
      <c r="K1637" s="20"/>
      <c r="L1637" s="20"/>
    </row>
    <row r="1638" spans="1:12">
      <c r="A1638" s="52">
        <f>A1634+1</f>
        <v>906</v>
      </c>
      <c r="B1638" s="53" t="s">
        <v>288</v>
      </c>
      <c r="C1638" s="59" t="s">
        <v>7</v>
      </c>
      <c r="D1638" s="55" t="s">
        <v>1092</v>
      </c>
      <c r="E1638" s="56" t="s">
        <v>112</v>
      </c>
      <c r="F1638" s="12">
        <v>73</v>
      </c>
      <c r="G1638" s="12"/>
      <c r="H1638" s="58">
        <f>G1638*F1638</f>
        <v>0</v>
      </c>
      <c r="I1638" s="8"/>
    </row>
    <row r="1639" spans="1:12">
      <c r="A1639" s="52">
        <f>A1638+1</f>
        <v>907</v>
      </c>
      <c r="B1639" s="53" t="s">
        <v>288</v>
      </c>
      <c r="C1639" s="59" t="s">
        <v>10</v>
      </c>
      <c r="D1639" s="55" t="s">
        <v>1093</v>
      </c>
      <c r="E1639" s="56" t="s">
        <v>112</v>
      </c>
      <c r="F1639" s="12">
        <v>73</v>
      </c>
      <c r="G1639" s="12"/>
      <c r="H1639" s="58">
        <f>G1639*F1639</f>
        <v>0</v>
      </c>
      <c r="I1639" s="8"/>
    </row>
    <row r="1640" spans="1:12">
      <c r="A1640" s="92"/>
      <c r="B1640" s="157"/>
      <c r="C1640" s="200"/>
      <c r="D1640" s="209" t="s">
        <v>1094</v>
      </c>
      <c r="E1640" s="206"/>
      <c r="F1640" s="206"/>
      <c r="G1640" s="206"/>
      <c r="H1640" s="207">
        <f>SUM(H1637:H1639)</f>
        <v>0</v>
      </c>
      <c r="I1640" s="8"/>
    </row>
    <row r="1641" spans="1:12">
      <c r="A1641" s="52"/>
      <c r="B1641" s="53" t="s">
        <v>1095</v>
      </c>
      <c r="C1641" s="54"/>
      <c r="D1641" s="55" t="s">
        <v>1096</v>
      </c>
      <c r="E1641" s="56"/>
      <c r="F1641" s="57"/>
      <c r="G1641" s="57"/>
      <c r="H1641" s="58"/>
      <c r="I1641" s="8"/>
    </row>
    <row r="1642" spans="1:12">
      <c r="A1642" s="52"/>
      <c r="B1642" s="53" t="s">
        <v>1097</v>
      </c>
      <c r="C1642" s="54"/>
      <c r="D1642" s="55" t="s">
        <v>1098</v>
      </c>
      <c r="E1642" s="56"/>
      <c r="F1642" s="57"/>
      <c r="G1642" s="57"/>
      <c r="H1642" s="58"/>
      <c r="I1642" s="8"/>
    </row>
    <row r="1643" spans="1:12">
      <c r="A1643" s="52"/>
      <c r="B1643" s="53" t="s">
        <v>1099</v>
      </c>
      <c r="C1643" s="54"/>
      <c r="D1643" s="55" t="s">
        <v>1100</v>
      </c>
      <c r="E1643" s="56"/>
      <c r="F1643" s="57"/>
      <c r="G1643" s="57"/>
      <c r="H1643" s="58"/>
      <c r="I1643" s="8"/>
    </row>
    <row r="1644" spans="1:12">
      <c r="A1644" s="52"/>
      <c r="B1644" s="53" t="s">
        <v>1099</v>
      </c>
      <c r="C1644" s="59" t="s">
        <v>138</v>
      </c>
      <c r="D1644" s="55" t="s">
        <v>1101</v>
      </c>
      <c r="E1644" s="56"/>
      <c r="F1644" s="57"/>
      <c r="G1644" s="57"/>
      <c r="H1644" s="58"/>
      <c r="I1644" s="8"/>
    </row>
    <row r="1645" spans="1:12">
      <c r="A1645" s="52">
        <f>A1639+1</f>
        <v>908</v>
      </c>
      <c r="B1645" s="53" t="s">
        <v>1099</v>
      </c>
      <c r="C1645" s="59" t="s">
        <v>923</v>
      </c>
      <c r="D1645" s="55" t="s">
        <v>1102</v>
      </c>
      <c r="E1645" s="56" t="s">
        <v>144</v>
      </c>
      <c r="F1645" s="57">
        <v>90</v>
      </c>
      <c r="G1645" s="12"/>
      <c r="H1645" s="58">
        <f>G1645*F1645</f>
        <v>0</v>
      </c>
      <c r="I1645" s="8"/>
    </row>
    <row r="1646" spans="1:12">
      <c r="A1646" s="92"/>
      <c r="B1646" s="157"/>
      <c r="C1646" s="200"/>
      <c r="D1646" s="62" t="s">
        <v>1103</v>
      </c>
      <c r="E1646" s="63"/>
      <c r="F1646" s="63"/>
      <c r="G1646" s="63"/>
      <c r="H1646" s="64">
        <f>SUM(H1643:H1645)</f>
        <v>0</v>
      </c>
      <c r="I1646" s="8"/>
    </row>
    <row r="1647" spans="1:12">
      <c r="A1647" s="52"/>
      <c r="B1647" s="53" t="s">
        <v>1104</v>
      </c>
      <c r="C1647" s="54"/>
      <c r="D1647" s="55" t="s">
        <v>1105</v>
      </c>
      <c r="E1647" s="56"/>
      <c r="F1647" s="12"/>
      <c r="G1647" s="12"/>
      <c r="H1647" s="58"/>
      <c r="I1647" s="8"/>
    </row>
    <row r="1648" spans="1:12">
      <c r="A1648" s="52"/>
      <c r="B1648" s="53" t="s">
        <v>1106</v>
      </c>
      <c r="C1648" s="54"/>
      <c r="D1648" s="55" t="s">
        <v>1107</v>
      </c>
      <c r="E1648" s="56"/>
      <c r="F1648" s="12"/>
      <c r="G1648" s="12"/>
      <c r="H1648" s="58"/>
      <c r="I1648" s="8"/>
    </row>
    <row r="1649" spans="1:9">
      <c r="A1649" s="52"/>
      <c r="B1649" s="53" t="s">
        <v>1108</v>
      </c>
      <c r="C1649" s="54"/>
      <c r="D1649" s="55" t="s">
        <v>1109</v>
      </c>
      <c r="E1649" s="56"/>
      <c r="F1649" s="12"/>
      <c r="G1649" s="12"/>
      <c r="H1649" s="58"/>
      <c r="I1649" s="8"/>
    </row>
    <row r="1650" spans="1:9" ht="24">
      <c r="A1650" s="52">
        <f>A1645+1</f>
        <v>909</v>
      </c>
      <c r="B1650" s="53" t="s">
        <v>1108</v>
      </c>
      <c r="C1650" s="59" t="s">
        <v>7</v>
      </c>
      <c r="D1650" s="55" t="s">
        <v>1110</v>
      </c>
      <c r="E1650" s="56" t="s">
        <v>69</v>
      </c>
      <c r="F1650" s="12">
        <v>40</v>
      </c>
      <c r="G1650" s="12"/>
      <c r="H1650" s="58">
        <f>G1650*F1650</f>
        <v>0</v>
      </c>
      <c r="I1650" s="8"/>
    </row>
    <row r="1651" spans="1:9">
      <c r="A1651" s="92"/>
      <c r="B1651" s="157"/>
      <c r="C1651" s="200"/>
      <c r="D1651" s="209" t="s">
        <v>1111</v>
      </c>
      <c r="E1651" s="206"/>
      <c r="F1651" s="206"/>
      <c r="G1651" s="206"/>
      <c r="H1651" s="207">
        <f>SUM(H1649:H1650)</f>
        <v>0</v>
      </c>
      <c r="I1651" s="8"/>
    </row>
    <row r="1652" spans="1:9">
      <c r="A1652" s="52"/>
      <c r="B1652" s="53" t="s">
        <v>1112</v>
      </c>
      <c r="C1652" s="54"/>
      <c r="D1652" s="55" t="s">
        <v>1113</v>
      </c>
      <c r="E1652" s="56"/>
      <c r="F1652" s="57"/>
      <c r="G1652" s="57"/>
      <c r="H1652" s="58"/>
      <c r="I1652" s="8"/>
    </row>
    <row r="1653" spans="1:9">
      <c r="A1653" s="52"/>
      <c r="B1653" s="53" t="s">
        <v>1112</v>
      </c>
      <c r="C1653" s="59" t="s">
        <v>7</v>
      </c>
      <c r="D1653" s="55" t="s">
        <v>1114</v>
      </c>
      <c r="E1653" s="56"/>
      <c r="F1653" s="57"/>
      <c r="G1653" s="57"/>
      <c r="H1653" s="58"/>
      <c r="I1653" s="8"/>
    </row>
    <row r="1654" spans="1:9">
      <c r="A1654" s="52">
        <f>A1650+1</f>
        <v>910</v>
      </c>
      <c r="B1654" s="53" t="s">
        <v>1112</v>
      </c>
      <c r="C1654" s="59" t="s">
        <v>58</v>
      </c>
      <c r="D1654" s="55" t="s">
        <v>1115</v>
      </c>
      <c r="E1654" s="56" t="s">
        <v>1116</v>
      </c>
      <c r="F1654" s="12">
        <v>19</v>
      </c>
      <c r="G1654" s="12"/>
      <c r="H1654" s="58">
        <f>G1654*F1654</f>
        <v>0</v>
      </c>
      <c r="I1654" s="8"/>
    </row>
    <row r="1655" spans="1:9">
      <c r="A1655" s="52">
        <f>A1654+1</f>
        <v>911</v>
      </c>
      <c r="B1655" s="53" t="s">
        <v>1112</v>
      </c>
      <c r="C1655" s="59" t="s">
        <v>505</v>
      </c>
      <c r="D1655" s="55" t="s">
        <v>1117</v>
      </c>
      <c r="E1655" s="56" t="s">
        <v>1116</v>
      </c>
      <c r="F1655" s="12">
        <v>7</v>
      </c>
      <c r="G1655" s="12"/>
      <c r="H1655" s="58">
        <f>G1655*F1655</f>
        <v>0</v>
      </c>
      <c r="I1655" s="8"/>
    </row>
    <row r="1656" spans="1:9">
      <c r="A1656" s="92"/>
      <c r="B1656" s="157"/>
      <c r="C1656" s="200"/>
      <c r="D1656" s="209" t="s">
        <v>1118</v>
      </c>
      <c r="E1656" s="206"/>
      <c r="F1656" s="206"/>
      <c r="G1656" s="206"/>
      <c r="H1656" s="207">
        <f>SUM(H1652:H1655)</f>
        <v>0</v>
      </c>
      <c r="I1656" s="8"/>
    </row>
    <row r="1657" spans="1:9">
      <c r="A1657" s="52"/>
      <c r="B1657" s="53" t="s">
        <v>1119</v>
      </c>
      <c r="C1657" s="54"/>
      <c r="D1657" s="55" t="s">
        <v>1120</v>
      </c>
      <c r="E1657" s="56"/>
      <c r="F1657" s="57"/>
      <c r="G1657" s="57"/>
      <c r="H1657" s="58"/>
      <c r="I1657" s="8"/>
    </row>
    <row r="1658" spans="1:9">
      <c r="A1658" s="52"/>
      <c r="B1658" s="53" t="s">
        <v>1119</v>
      </c>
      <c r="C1658" s="59" t="s">
        <v>12</v>
      </c>
      <c r="D1658" s="55" t="s">
        <v>1121</v>
      </c>
      <c r="E1658" s="56"/>
      <c r="F1658" s="57"/>
      <c r="G1658" s="57"/>
      <c r="H1658" s="58"/>
      <c r="I1658" s="8"/>
    </row>
    <row r="1659" spans="1:9">
      <c r="A1659" s="52">
        <f>A1655+1</f>
        <v>912</v>
      </c>
      <c r="B1659" s="53" t="s">
        <v>1119</v>
      </c>
      <c r="C1659" s="59" t="s">
        <v>34</v>
      </c>
      <c r="D1659" s="55" t="s">
        <v>1122</v>
      </c>
      <c r="E1659" s="56" t="s">
        <v>1116</v>
      </c>
      <c r="F1659" s="12">
        <v>19</v>
      </c>
      <c r="G1659" s="12"/>
      <c r="H1659" s="58">
        <f>G1659*F1659</f>
        <v>0</v>
      </c>
      <c r="I1659" s="8"/>
    </row>
    <row r="1660" spans="1:9">
      <c r="A1660" s="52">
        <f>A1659+1</f>
        <v>913</v>
      </c>
      <c r="B1660" s="53" t="s">
        <v>1119</v>
      </c>
      <c r="C1660" s="59" t="s">
        <v>44</v>
      </c>
      <c r="D1660" s="55" t="s">
        <v>1123</v>
      </c>
      <c r="E1660" s="56" t="s">
        <v>1116</v>
      </c>
      <c r="F1660" s="12">
        <v>7</v>
      </c>
      <c r="G1660" s="12"/>
      <c r="H1660" s="58">
        <f>G1660*F1660</f>
        <v>0</v>
      </c>
      <c r="I1660" s="8"/>
    </row>
    <row r="1661" spans="1:9">
      <c r="A1661" s="92"/>
      <c r="B1661" s="157"/>
      <c r="C1661" s="200"/>
      <c r="D1661" s="209" t="s">
        <v>1124</v>
      </c>
      <c r="E1661" s="206"/>
      <c r="F1661" s="206"/>
      <c r="G1661" s="206"/>
      <c r="H1661" s="207">
        <f>SUM(H1657:H1660)</f>
        <v>0</v>
      </c>
      <c r="I1661" s="8"/>
    </row>
    <row r="1662" spans="1:9">
      <c r="A1662" s="52"/>
      <c r="B1662" s="53" t="s">
        <v>1125</v>
      </c>
      <c r="C1662" s="54"/>
      <c r="D1662" s="55" t="s">
        <v>1126</v>
      </c>
      <c r="E1662" s="56"/>
      <c r="F1662" s="57"/>
      <c r="G1662" s="57"/>
      <c r="H1662" s="58"/>
      <c r="I1662" s="8"/>
    </row>
    <row r="1663" spans="1:9">
      <c r="A1663" s="52"/>
      <c r="B1663" s="53" t="s">
        <v>1127</v>
      </c>
      <c r="C1663" s="54"/>
      <c r="D1663" s="55" t="s">
        <v>1128</v>
      </c>
      <c r="E1663" s="56"/>
      <c r="F1663" s="57"/>
      <c r="G1663" s="57"/>
      <c r="H1663" s="58"/>
      <c r="I1663" s="8"/>
    </row>
    <row r="1664" spans="1:9">
      <c r="A1664" s="52"/>
      <c r="B1664" s="53" t="s">
        <v>1127</v>
      </c>
      <c r="C1664" s="59" t="s">
        <v>10</v>
      </c>
      <c r="D1664" s="55" t="s">
        <v>1129</v>
      </c>
      <c r="E1664" s="56"/>
      <c r="F1664" s="57"/>
      <c r="G1664" s="57"/>
      <c r="H1664" s="58"/>
      <c r="I1664" s="8"/>
    </row>
    <row r="1665" spans="1:9" ht="24">
      <c r="A1665" s="52">
        <f>A1660+1</f>
        <v>914</v>
      </c>
      <c r="B1665" s="53" t="s">
        <v>1127</v>
      </c>
      <c r="C1665" s="59" t="s">
        <v>191</v>
      </c>
      <c r="D1665" s="55" t="s">
        <v>1130</v>
      </c>
      <c r="E1665" s="56" t="s">
        <v>1116</v>
      </c>
      <c r="F1665" s="12">
        <v>3</v>
      </c>
      <c r="G1665" s="12"/>
      <c r="H1665" s="58">
        <f>G1665*F1665</f>
        <v>0</v>
      </c>
      <c r="I1665" s="8"/>
    </row>
    <row r="1666" spans="1:9" ht="24">
      <c r="A1666" s="52">
        <f>A1665+1</f>
        <v>915</v>
      </c>
      <c r="B1666" s="53" t="s">
        <v>1127</v>
      </c>
      <c r="C1666" s="59" t="s">
        <v>61</v>
      </c>
      <c r="D1666" s="55" t="s">
        <v>1131</v>
      </c>
      <c r="E1666" s="56" t="s">
        <v>1116</v>
      </c>
      <c r="F1666" s="12">
        <v>6</v>
      </c>
      <c r="G1666" s="12"/>
      <c r="H1666" s="58">
        <f>G1666*F1666</f>
        <v>0</v>
      </c>
      <c r="I1666" s="8"/>
    </row>
    <row r="1667" spans="1:9">
      <c r="A1667" s="92"/>
      <c r="B1667" s="157"/>
      <c r="C1667" s="200"/>
      <c r="D1667" s="214" t="s">
        <v>1132</v>
      </c>
      <c r="E1667" s="206"/>
      <c r="F1667" s="206"/>
      <c r="G1667" s="206"/>
      <c r="H1667" s="207">
        <f>SUM(H1663:H1666)</f>
        <v>0</v>
      </c>
      <c r="I1667" s="8"/>
    </row>
    <row r="1668" spans="1:9">
      <c r="A1668" s="52"/>
      <c r="B1668" s="53" t="s">
        <v>1133</v>
      </c>
      <c r="C1668" s="54"/>
      <c r="D1668" s="55" t="s">
        <v>1134</v>
      </c>
      <c r="E1668" s="56"/>
      <c r="F1668" s="57"/>
      <c r="G1668" s="57"/>
      <c r="H1668" s="58"/>
      <c r="I1668" s="8"/>
    </row>
    <row r="1669" spans="1:9">
      <c r="A1669" s="52"/>
      <c r="B1669" s="53" t="s">
        <v>1133</v>
      </c>
      <c r="C1669" s="59" t="s">
        <v>7</v>
      </c>
      <c r="D1669" s="55" t="s">
        <v>1135</v>
      </c>
      <c r="E1669" s="56"/>
      <c r="F1669" s="57"/>
      <c r="G1669" s="57"/>
      <c r="H1669" s="58"/>
      <c r="I1669" s="8"/>
    </row>
    <row r="1670" spans="1:9">
      <c r="A1670" s="52">
        <f>A1666+1</f>
        <v>916</v>
      </c>
      <c r="B1670" s="53" t="s">
        <v>1133</v>
      </c>
      <c r="C1670" s="59" t="s">
        <v>88</v>
      </c>
      <c r="D1670" s="55" t="s">
        <v>1136</v>
      </c>
      <c r="E1670" s="56" t="s">
        <v>69</v>
      </c>
      <c r="F1670" s="12">
        <v>552</v>
      </c>
      <c r="G1670" s="12"/>
      <c r="H1670" s="58">
        <f>G1670*F1670</f>
        <v>0</v>
      </c>
      <c r="I1670" s="8"/>
    </row>
    <row r="1671" spans="1:9">
      <c r="A1671" s="92"/>
      <c r="B1671" s="157"/>
      <c r="C1671" s="200"/>
      <c r="D1671" s="214" t="s">
        <v>1137</v>
      </c>
      <c r="E1671" s="206"/>
      <c r="F1671" s="206"/>
      <c r="G1671" s="206"/>
      <c r="H1671" s="207">
        <f>SUM(H1668:H1670)</f>
        <v>0</v>
      </c>
      <c r="I1671" s="8"/>
    </row>
    <row r="1672" spans="1:9">
      <c r="A1672" s="52"/>
      <c r="B1672" s="53" t="s">
        <v>1138</v>
      </c>
      <c r="C1672" s="54"/>
      <c r="D1672" s="55" t="s">
        <v>1139</v>
      </c>
      <c r="E1672" s="56"/>
      <c r="F1672" s="57"/>
      <c r="G1672" s="57"/>
      <c r="H1672" s="58"/>
      <c r="I1672" s="8"/>
    </row>
    <row r="1673" spans="1:9">
      <c r="A1673" s="52"/>
      <c r="B1673" s="53" t="s">
        <v>1138</v>
      </c>
      <c r="C1673" s="59" t="s">
        <v>7</v>
      </c>
      <c r="D1673" s="55" t="s">
        <v>1140</v>
      </c>
      <c r="E1673" s="56"/>
      <c r="F1673" s="57"/>
      <c r="G1673" s="57"/>
      <c r="H1673" s="58"/>
      <c r="I1673" s="8"/>
    </row>
    <row r="1674" spans="1:9" ht="24">
      <c r="A1674" s="52">
        <f>A1670+1</f>
        <v>917</v>
      </c>
      <c r="B1674" s="53" t="s">
        <v>1138</v>
      </c>
      <c r="C1674" s="59" t="s">
        <v>58</v>
      </c>
      <c r="D1674" s="55" t="s">
        <v>1141</v>
      </c>
      <c r="E1674" s="56" t="s">
        <v>124</v>
      </c>
      <c r="F1674" s="12">
        <v>20</v>
      </c>
      <c r="G1674" s="12"/>
      <c r="H1674" s="58">
        <f>G1674*F1674</f>
        <v>0</v>
      </c>
      <c r="I1674" s="8"/>
    </row>
    <row r="1675" spans="1:9">
      <c r="A1675" s="92"/>
      <c r="B1675" s="157"/>
      <c r="C1675" s="200"/>
      <c r="D1675" s="214" t="s">
        <v>1142</v>
      </c>
      <c r="E1675" s="206"/>
      <c r="F1675" s="206"/>
      <c r="G1675" s="206"/>
      <c r="H1675" s="207">
        <f>SUM(H1672:H1674)</f>
        <v>0</v>
      </c>
      <c r="I1675" s="8"/>
    </row>
    <row r="1676" spans="1:9">
      <c r="A1676" s="52"/>
      <c r="B1676" s="53" t="s">
        <v>1143</v>
      </c>
      <c r="C1676" s="54"/>
      <c r="D1676" s="55" t="s">
        <v>1144</v>
      </c>
      <c r="E1676" s="56"/>
      <c r="F1676" s="57"/>
      <c r="G1676" s="57"/>
      <c r="H1676" s="58"/>
      <c r="I1676" s="8"/>
    </row>
    <row r="1677" spans="1:9">
      <c r="A1677" s="52"/>
      <c r="B1677" s="53" t="s">
        <v>1143</v>
      </c>
      <c r="C1677" s="59" t="s">
        <v>7</v>
      </c>
      <c r="D1677" s="55" t="s">
        <v>1145</v>
      </c>
      <c r="E1677" s="56"/>
      <c r="F1677" s="57"/>
      <c r="G1677" s="57"/>
      <c r="H1677" s="58"/>
      <c r="I1677" s="8"/>
    </row>
    <row r="1678" spans="1:9">
      <c r="A1678" s="52">
        <f>A1674+1</f>
        <v>918</v>
      </c>
      <c r="B1678" s="53" t="s">
        <v>1143</v>
      </c>
      <c r="C1678" s="59" t="s">
        <v>178</v>
      </c>
      <c r="D1678" s="55" t="s">
        <v>1146</v>
      </c>
      <c r="E1678" s="56" t="s">
        <v>124</v>
      </c>
      <c r="F1678" s="12">
        <v>18</v>
      </c>
      <c r="G1678" s="12"/>
      <c r="H1678" s="58">
        <f>G1678*F1678</f>
        <v>0</v>
      </c>
      <c r="I1678" s="8"/>
    </row>
    <row r="1679" spans="1:9">
      <c r="A1679" s="92"/>
      <c r="B1679" s="157"/>
      <c r="C1679" s="200"/>
      <c r="D1679" s="214" t="s">
        <v>1147</v>
      </c>
      <c r="E1679" s="206"/>
      <c r="F1679" s="206"/>
      <c r="G1679" s="206"/>
      <c r="H1679" s="207">
        <f>SUM(H1676:H1678)</f>
        <v>0</v>
      </c>
      <c r="I1679" s="8"/>
    </row>
    <row r="1680" spans="1:9">
      <c r="A1680" s="52"/>
      <c r="B1680" s="53" t="s">
        <v>1148</v>
      </c>
      <c r="C1680" s="54"/>
      <c r="D1680" s="55" t="s">
        <v>1149</v>
      </c>
      <c r="E1680" s="56"/>
      <c r="F1680" s="57"/>
      <c r="G1680" s="57"/>
      <c r="H1680" s="58"/>
      <c r="I1680" s="8"/>
    </row>
    <row r="1681" spans="1:9">
      <c r="A1681" s="52"/>
      <c r="B1681" s="53" t="s">
        <v>1148</v>
      </c>
      <c r="C1681" s="59" t="s">
        <v>7</v>
      </c>
      <c r="D1681" s="55" t="s">
        <v>1150</v>
      </c>
      <c r="E1681" s="56"/>
      <c r="F1681" s="57"/>
      <c r="G1681" s="57"/>
      <c r="H1681" s="58"/>
      <c r="I1681" s="8"/>
    </row>
    <row r="1682" spans="1:9" ht="36">
      <c r="A1682" s="52">
        <f>A1678+1</f>
        <v>919</v>
      </c>
      <c r="B1682" s="53" t="s">
        <v>1148</v>
      </c>
      <c r="C1682" s="59" t="s">
        <v>58</v>
      </c>
      <c r="D1682" s="55" t="s">
        <v>1151</v>
      </c>
      <c r="E1682" s="56" t="s">
        <v>1116</v>
      </c>
      <c r="F1682" s="12">
        <v>30</v>
      </c>
      <c r="G1682" s="12"/>
      <c r="H1682" s="58">
        <f>G1682*F1682</f>
        <v>0</v>
      </c>
      <c r="I1682" s="8"/>
    </row>
    <row r="1683" spans="1:9">
      <c r="A1683" s="92"/>
      <c r="B1683" s="157"/>
      <c r="C1683" s="200"/>
      <c r="D1683" s="214" t="s">
        <v>1152</v>
      </c>
      <c r="E1683" s="206"/>
      <c r="F1683" s="206"/>
      <c r="G1683" s="206"/>
      <c r="H1683" s="207">
        <f>SUM(H1680:H1682)</f>
        <v>0</v>
      </c>
      <c r="I1683" s="8"/>
    </row>
    <row r="1684" spans="1:9" ht="24">
      <c r="A1684" s="52"/>
      <c r="B1684" s="53" t="s">
        <v>1153</v>
      </c>
      <c r="C1684" s="54"/>
      <c r="D1684" s="55" t="s">
        <v>1154</v>
      </c>
      <c r="E1684" s="56"/>
      <c r="F1684" s="57"/>
      <c r="G1684" s="57"/>
      <c r="H1684" s="58"/>
      <c r="I1684" s="8"/>
    </row>
    <row r="1685" spans="1:9">
      <c r="A1685" s="52"/>
      <c r="B1685" s="53" t="s">
        <v>1155</v>
      </c>
      <c r="C1685" s="54"/>
      <c r="D1685" s="55" t="s">
        <v>1156</v>
      </c>
      <c r="E1685" s="56"/>
      <c r="F1685" s="57"/>
      <c r="G1685" s="57"/>
      <c r="H1685" s="58"/>
      <c r="I1685" s="8"/>
    </row>
    <row r="1686" spans="1:9">
      <c r="A1686" s="52">
        <f>A1682+1</f>
        <v>920</v>
      </c>
      <c r="B1686" s="53" t="s">
        <v>1155</v>
      </c>
      <c r="C1686" s="59" t="s">
        <v>7</v>
      </c>
      <c r="D1686" s="55" t="s">
        <v>1157</v>
      </c>
      <c r="E1686" s="56" t="s">
        <v>1116</v>
      </c>
      <c r="F1686" s="12">
        <v>5</v>
      </c>
      <c r="G1686" s="12"/>
      <c r="H1686" s="58">
        <f>G1686*F1686</f>
        <v>0</v>
      </c>
      <c r="I1686" s="8"/>
    </row>
    <row r="1687" spans="1:9" ht="24">
      <c r="A1687" s="52">
        <f>A1686+1</f>
        <v>921</v>
      </c>
      <c r="B1687" s="53" t="s">
        <v>1155</v>
      </c>
      <c r="C1687" s="59" t="s">
        <v>10</v>
      </c>
      <c r="D1687" s="55" t="s">
        <v>1158</v>
      </c>
      <c r="E1687" s="56" t="s">
        <v>1116</v>
      </c>
      <c r="F1687" s="12">
        <v>5</v>
      </c>
      <c r="G1687" s="12"/>
      <c r="H1687" s="58">
        <f>G1687*F1687</f>
        <v>0</v>
      </c>
      <c r="I1687" s="8"/>
    </row>
    <row r="1688" spans="1:9">
      <c r="A1688" s="92"/>
      <c r="B1688" s="157"/>
      <c r="C1688" s="200"/>
      <c r="D1688" s="214" t="s">
        <v>1159</v>
      </c>
      <c r="E1688" s="206"/>
      <c r="F1688" s="206"/>
      <c r="G1688" s="206"/>
      <c r="H1688" s="207">
        <f>SUM(H1685:H1687)</f>
        <v>0</v>
      </c>
      <c r="I1688" s="8"/>
    </row>
    <row r="1689" spans="1:9" ht="24">
      <c r="A1689" s="52"/>
      <c r="B1689" s="53" t="s">
        <v>1160</v>
      </c>
      <c r="C1689" s="54"/>
      <c r="D1689" s="55" t="s">
        <v>1161</v>
      </c>
      <c r="E1689" s="56"/>
      <c r="F1689" s="57"/>
      <c r="G1689" s="57"/>
      <c r="H1689" s="58"/>
      <c r="I1689" s="8"/>
    </row>
    <row r="1690" spans="1:9">
      <c r="A1690" s="52"/>
      <c r="B1690" s="53" t="s">
        <v>1160</v>
      </c>
      <c r="C1690" s="59" t="s">
        <v>7</v>
      </c>
      <c r="D1690" s="55" t="s">
        <v>1162</v>
      </c>
      <c r="E1690" s="56"/>
      <c r="F1690" s="57"/>
      <c r="G1690" s="57"/>
      <c r="H1690" s="58"/>
      <c r="I1690" s="8"/>
    </row>
    <row r="1691" spans="1:9">
      <c r="A1691" s="52">
        <f>A1687+1</f>
        <v>922</v>
      </c>
      <c r="B1691" s="53" t="s">
        <v>1160</v>
      </c>
      <c r="C1691" s="59" t="s">
        <v>178</v>
      </c>
      <c r="D1691" s="55" t="s">
        <v>1163</v>
      </c>
      <c r="E1691" s="56" t="s">
        <v>124</v>
      </c>
      <c r="F1691" s="12">
        <v>30</v>
      </c>
      <c r="G1691" s="12"/>
      <c r="H1691" s="58">
        <f>G1691*F1691</f>
        <v>0</v>
      </c>
      <c r="I1691" s="8"/>
    </row>
    <row r="1692" spans="1:9">
      <c r="A1692" s="92"/>
      <c r="B1692" s="157"/>
      <c r="C1692" s="200"/>
      <c r="D1692" s="214" t="s">
        <v>1164</v>
      </c>
      <c r="E1692" s="206"/>
      <c r="F1692" s="206"/>
      <c r="G1692" s="206"/>
      <c r="H1692" s="207">
        <f>SUM(H1689:H1691)</f>
        <v>0</v>
      </c>
      <c r="I1692" s="8"/>
    </row>
    <row r="1693" spans="1:9">
      <c r="A1693" s="52"/>
      <c r="B1693" s="53" t="s">
        <v>1165</v>
      </c>
      <c r="C1693" s="54"/>
      <c r="D1693" s="55" t="s">
        <v>1166</v>
      </c>
      <c r="E1693" s="56"/>
      <c r="F1693" s="57"/>
      <c r="G1693" s="57"/>
      <c r="H1693" s="58"/>
      <c r="I1693" s="8"/>
    </row>
    <row r="1694" spans="1:9">
      <c r="A1694" s="52"/>
      <c r="B1694" s="53" t="s">
        <v>1167</v>
      </c>
      <c r="C1694" s="54"/>
      <c r="D1694" s="55" t="s">
        <v>1168</v>
      </c>
      <c r="E1694" s="56"/>
      <c r="F1694" s="57"/>
      <c r="G1694" s="57"/>
      <c r="H1694" s="58"/>
      <c r="I1694" s="8"/>
    </row>
    <row r="1695" spans="1:9">
      <c r="A1695" s="52"/>
      <c r="B1695" s="53" t="s">
        <v>1169</v>
      </c>
      <c r="C1695" s="54"/>
      <c r="D1695" s="55" t="s">
        <v>1170</v>
      </c>
      <c r="E1695" s="56"/>
      <c r="F1695" s="57"/>
      <c r="G1695" s="57"/>
      <c r="H1695" s="58"/>
      <c r="I1695" s="8"/>
    </row>
    <row r="1696" spans="1:9">
      <c r="A1696" s="52"/>
      <c r="B1696" s="53" t="s">
        <v>1169</v>
      </c>
      <c r="C1696" s="59" t="s">
        <v>12</v>
      </c>
      <c r="D1696" s="55" t="s">
        <v>1171</v>
      </c>
      <c r="E1696" s="56"/>
      <c r="F1696" s="57"/>
      <c r="G1696" s="57"/>
      <c r="H1696" s="58"/>
      <c r="I1696" s="8"/>
    </row>
    <row r="1697" spans="1:9" ht="24">
      <c r="A1697" s="52">
        <f>A1691+1</f>
        <v>923</v>
      </c>
      <c r="B1697" s="53" t="s">
        <v>1169</v>
      </c>
      <c r="C1697" s="59" t="s">
        <v>34</v>
      </c>
      <c r="D1697" s="55" t="s">
        <v>1172</v>
      </c>
      <c r="E1697" s="56" t="s">
        <v>69</v>
      </c>
      <c r="F1697" s="12">
        <v>2226.14</v>
      </c>
      <c r="G1697" s="12"/>
      <c r="H1697" s="58">
        <f>G1697*F1697</f>
        <v>0</v>
      </c>
      <c r="I1697" s="8"/>
    </row>
    <row r="1698" spans="1:9">
      <c r="A1698" s="92"/>
      <c r="B1698" s="157"/>
      <c r="C1698" s="200"/>
      <c r="D1698" s="214" t="s">
        <v>1173</v>
      </c>
      <c r="E1698" s="206"/>
      <c r="F1698" s="206"/>
      <c r="G1698" s="206"/>
      <c r="H1698" s="207">
        <f>SUM(H1695:H1697)</f>
        <v>0</v>
      </c>
      <c r="I1698" s="8"/>
    </row>
    <row r="1699" spans="1:9">
      <c r="A1699" s="52"/>
      <c r="B1699" s="53" t="s">
        <v>1174</v>
      </c>
      <c r="C1699" s="54"/>
      <c r="D1699" s="55" t="s">
        <v>1175</v>
      </c>
      <c r="E1699" s="56"/>
      <c r="F1699" s="57"/>
      <c r="G1699" s="57"/>
      <c r="H1699" s="58"/>
      <c r="I1699" s="8"/>
    </row>
    <row r="1700" spans="1:9" ht="24">
      <c r="A1700" s="52"/>
      <c r="B1700" s="53" t="s">
        <v>1176</v>
      </c>
      <c r="C1700" s="54"/>
      <c r="D1700" s="55" t="s">
        <v>1177</v>
      </c>
      <c r="E1700" s="56"/>
      <c r="F1700" s="57"/>
      <c r="G1700" s="57"/>
      <c r="H1700" s="58"/>
      <c r="I1700" s="8"/>
    </row>
    <row r="1701" spans="1:9">
      <c r="A1701" s="52">
        <f>A1697+1</f>
        <v>924</v>
      </c>
      <c r="B1701" s="53" t="s">
        <v>1176</v>
      </c>
      <c r="C1701" s="59" t="s">
        <v>138</v>
      </c>
      <c r="D1701" s="55" t="s">
        <v>1178</v>
      </c>
      <c r="E1701" s="56" t="s">
        <v>90</v>
      </c>
      <c r="F1701" s="57">
        <v>58.2</v>
      </c>
      <c r="G1701" s="12"/>
      <c r="H1701" s="58">
        <f>G1701*F1701</f>
        <v>0</v>
      </c>
      <c r="I1701" s="8"/>
    </row>
    <row r="1702" spans="1:9">
      <c r="A1702" s="92"/>
      <c r="B1702" s="157"/>
      <c r="C1702" s="200"/>
      <c r="D1702" s="153" t="s">
        <v>1179</v>
      </c>
      <c r="E1702" s="63"/>
      <c r="F1702" s="63"/>
      <c r="G1702" s="63"/>
      <c r="H1702" s="64">
        <f>SUM(H1700:H1701)</f>
        <v>0</v>
      </c>
      <c r="I1702" s="8"/>
    </row>
    <row r="1703" spans="1:9" ht="24">
      <c r="A1703" s="52"/>
      <c r="B1703" s="53" t="s">
        <v>1180</v>
      </c>
      <c r="C1703" s="54"/>
      <c r="D1703" s="55" t="s">
        <v>1181</v>
      </c>
      <c r="E1703" s="56"/>
      <c r="F1703" s="57"/>
      <c r="G1703" s="57"/>
      <c r="H1703" s="58"/>
      <c r="I1703" s="8"/>
    </row>
    <row r="1704" spans="1:9">
      <c r="A1704" s="52"/>
      <c r="B1704" s="53" t="s">
        <v>1182</v>
      </c>
      <c r="C1704" s="54"/>
      <c r="D1704" s="55" t="s">
        <v>1183</v>
      </c>
      <c r="E1704" s="56"/>
      <c r="F1704" s="57"/>
      <c r="G1704" s="57"/>
      <c r="H1704" s="58"/>
      <c r="I1704" s="8"/>
    </row>
    <row r="1705" spans="1:9">
      <c r="A1705" s="52"/>
      <c r="B1705" s="53" t="s">
        <v>1184</v>
      </c>
      <c r="C1705" s="54"/>
      <c r="D1705" s="55" t="s">
        <v>1185</v>
      </c>
      <c r="E1705" s="56"/>
      <c r="F1705" s="57"/>
      <c r="G1705" s="57"/>
      <c r="H1705" s="58"/>
      <c r="I1705" s="8"/>
    </row>
    <row r="1706" spans="1:9">
      <c r="A1706" s="52"/>
      <c r="B1706" s="53" t="s">
        <v>1184</v>
      </c>
      <c r="C1706" s="59" t="s">
        <v>7</v>
      </c>
      <c r="D1706" s="55" t="s">
        <v>1186</v>
      </c>
      <c r="E1706" s="56"/>
      <c r="F1706" s="57"/>
      <c r="G1706" s="57"/>
      <c r="H1706" s="58"/>
      <c r="I1706" s="8"/>
    </row>
    <row r="1707" spans="1:9">
      <c r="A1707" s="52">
        <f>A1701+1</f>
        <v>925</v>
      </c>
      <c r="B1707" s="53" t="s">
        <v>1184</v>
      </c>
      <c r="C1707" s="59" t="s">
        <v>58</v>
      </c>
      <c r="D1707" s="55" t="s">
        <v>1187</v>
      </c>
      <c r="E1707" s="56" t="s">
        <v>69</v>
      </c>
      <c r="F1707" s="57">
        <v>4691.7</v>
      </c>
      <c r="G1707" s="12"/>
      <c r="H1707" s="58">
        <f>G1707*F1707</f>
        <v>0</v>
      </c>
      <c r="I1707" s="8"/>
    </row>
    <row r="1708" spans="1:9">
      <c r="A1708" s="92"/>
      <c r="B1708" s="157"/>
      <c r="C1708" s="200"/>
      <c r="D1708" s="62" t="s">
        <v>1188</v>
      </c>
      <c r="E1708" s="63"/>
      <c r="F1708" s="63"/>
      <c r="G1708" s="63"/>
      <c r="H1708" s="64">
        <f>SUM(H1705:H1707)</f>
        <v>0</v>
      </c>
      <c r="I1708" s="8"/>
    </row>
    <row r="1709" spans="1:9" ht="24">
      <c r="A1709" s="52"/>
      <c r="B1709" s="53" t="s">
        <v>1189</v>
      </c>
      <c r="C1709" s="54"/>
      <c r="D1709" s="55" t="s">
        <v>1190</v>
      </c>
      <c r="E1709" s="56"/>
      <c r="F1709" s="57"/>
      <c r="G1709" s="57"/>
      <c r="H1709" s="58"/>
      <c r="I1709" s="8"/>
    </row>
    <row r="1710" spans="1:9" ht="24">
      <c r="A1710" s="52"/>
      <c r="B1710" s="53" t="s">
        <v>1191</v>
      </c>
      <c r="C1710" s="54"/>
      <c r="D1710" s="55" t="s">
        <v>1192</v>
      </c>
      <c r="E1710" s="56"/>
      <c r="F1710" s="57"/>
      <c r="G1710" s="57"/>
      <c r="H1710" s="58"/>
      <c r="I1710" s="8"/>
    </row>
    <row r="1711" spans="1:9" ht="36">
      <c r="A1711" s="52"/>
      <c r="B1711" s="53" t="s">
        <v>1193</v>
      </c>
      <c r="C1711" s="54"/>
      <c r="D1711" s="55" t="s">
        <v>1194</v>
      </c>
      <c r="E1711" s="56"/>
      <c r="F1711" s="57"/>
      <c r="G1711" s="57"/>
      <c r="H1711" s="58"/>
      <c r="I1711" s="8"/>
    </row>
    <row r="1712" spans="1:9" ht="24">
      <c r="A1712" s="52">
        <f>A1707+1</f>
        <v>926</v>
      </c>
      <c r="B1712" s="53" t="s">
        <v>1193</v>
      </c>
      <c r="C1712" s="59" t="s">
        <v>7</v>
      </c>
      <c r="D1712" s="55" t="s">
        <v>1195</v>
      </c>
      <c r="E1712" s="56" t="s">
        <v>1196</v>
      </c>
      <c r="F1712" s="57">
        <v>1</v>
      </c>
      <c r="G1712" s="12"/>
      <c r="H1712" s="58">
        <f>G1712*F1712</f>
        <v>0</v>
      </c>
      <c r="I1712" s="8"/>
    </row>
    <row r="1713" spans="1:9">
      <c r="A1713" s="92"/>
      <c r="B1713" s="157"/>
      <c r="C1713" s="200"/>
      <c r="D1713" s="62" t="s">
        <v>1197</v>
      </c>
      <c r="E1713" s="63"/>
      <c r="F1713" s="63"/>
      <c r="G1713" s="63"/>
      <c r="H1713" s="64">
        <f>SUM(H1711:H1712)</f>
        <v>0</v>
      </c>
      <c r="I1713" s="8"/>
    </row>
    <row r="1714" spans="1:9">
      <c r="A1714" s="52"/>
      <c r="B1714" s="53" t="s">
        <v>1198</v>
      </c>
      <c r="C1714" s="54"/>
      <c r="D1714" s="55" t="s">
        <v>1199</v>
      </c>
      <c r="E1714" s="56"/>
      <c r="F1714" s="57"/>
      <c r="G1714" s="57"/>
      <c r="H1714" s="58"/>
      <c r="I1714" s="8"/>
    </row>
    <row r="1715" spans="1:9" ht="24">
      <c r="A1715" s="52"/>
      <c r="B1715" s="53" t="s">
        <v>1198</v>
      </c>
      <c r="C1715" s="59" t="s">
        <v>12</v>
      </c>
      <c r="D1715" s="55" t="s">
        <v>1200</v>
      </c>
      <c r="E1715" s="56"/>
      <c r="F1715" s="57"/>
      <c r="G1715" s="57"/>
      <c r="H1715" s="58"/>
      <c r="I1715" s="8"/>
    </row>
    <row r="1716" spans="1:9">
      <c r="A1716" s="52">
        <f>A1712+1</f>
        <v>927</v>
      </c>
      <c r="B1716" s="53" t="s">
        <v>1198</v>
      </c>
      <c r="C1716" s="59" t="s">
        <v>67</v>
      </c>
      <c r="D1716" s="55" t="s">
        <v>1201</v>
      </c>
      <c r="E1716" s="56" t="s">
        <v>112</v>
      </c>
      <c r="F1716" s="57">
        <v>788</v>
      </c>
      <c r="G1716" s="12"/>
      <c r="H1716" s="58">
        <f>G1716*F1716</f>
        <v>0</v>
      </c>
      <c r="I1716" s="8"/>
    </row>
    <row r="1717" spans="1:9">
      <c r="A1717" s="52">
        <f>A1716+1</f>
        <v>928</v>
      </c>
      <c r="B1717" s="53" t="s">
        <v>1198</v>
      </c>
      <c r="C1717" s="59" t="s">
        <v>34</v>
      </c>
      <c r="D1717" s="55" t="s">
        <v>1202</v>
      </c>
      <c r="E1717" s="56" t="s">
        <v>112</v>
      </c>
      <c r="F1717" s="57">
        <v>1834</v>
      </c>
      <c r="G1717" s="12"/>
      <c r="H1717" s="58">
        <f>G1717*F1717</f>
        <v>0</v>
      </c>
      <c r="I1717" s="8"/>
    </row>
    <row r="1718" spans="1:9">
      <c r="A1718" s="92"/>
      <c r="B1718" s="157"/>
      <c r="C1718" s="200"/>
      <c r="D1718" s="62" t="s">
        <v>1203</v>
      </c>
      <c r="E1718" s="63"/>
      <c r="F1718" s="63"/>
      <c r="G1718" s="63"/>
      <c r="H1718" s="64">
        <f>SUM(H1714:H1717)</f>
        <v>0</v>
      </c>
      <c r="I1718" s="8"/>
    </row>
    <row r="1719" spans="1:9" ht="24">
      <c r="A1719" s="52"/>
      <c r="B1719" s="53" t="s">
        <v>1204</v>
      </c>
      <c r="C1719" s="54"/>
      <c r="D1719" s="55" t="s">
        <v>1205</v>
      </c>
      <c r="E1719" s="56"/>
      <c r="F1719" s="57"/>
      <c r="G1719" s="57"/>
      <c r="H1719" s="58"/>
      <c r="I1719" s="8"/>
    </row>
    <row r="1720" spans="1:9" ht="24">
      <c r="A1720" s="52"/>
      <c r="B1720" s="53" t="s">
        <v>1204</v>
      </c>
      <c r="C1720" s="59" t="s">
        <v>7</v>
      </c>
      <c r="D1720" s="55" t="s">
        <v>1206</v>
      </c>
      <c r="E1720" s="56"/>
      <c r="F1720" s="57"/>
      <c r="G1720" s="57"/>
      <c r="H1720" s="58"/>
      <c r="I1720" s="8"/>
    </row>
    <row r="1721" spans="1:9">
      <c r="A1721" s="52">
        <f>A1717+1</f>
        <v>929</v>
      </c>
      <c r="B1721" s="53" t="s">
        <v>1204</v>
      </c>
      <c r="C1721" s="59" t="s">
        <v>178</v>
      </c>
      <c r="D1721" s="55" t="s">
        <v>1207</v>
      </c>
      <c r="E1721" s="56" t="s">
        <v>231</v>
      </c>
      <c r="F1721" s="57">
        <v>15870</v>
      </c>
      <c r="G1721" s="12"/>
      <c r="H1721" s="58">
        <f>G1721*F1721</f>
        <v>0</v>
      </c>
      <c r="I1721" s="8"/>
    </row>
    <row r="1722" spans="1:9">
      <c r="A1722" s="92"/>
      <c r="B1722" s="157"/>
      <c r="C1722" s="200"/>
      <c r="D1722" s="62" t="s">
        <v>1208</v>
      </c>
      <c r="E1722" s="63"/>
      <c r="F1722" s="63"/>
      <c r="G1722" s="63"/>
      <c r="H1722" s="64">
        <f>SUM(H1719:H1721)</f>
        <v>0</v>
      </c>
      <c r="I1722" s="8"/>
    </row>
    <row r="1723" spans="1:9">
      <c r="A1723" s="52"/>
      <c r="B1723" s="53" t="s">
        <v>1209</v>
      </c>
      <c r="C1723" s="54"/>
      <c r="D1723" s="55" t="s">
        <v>1210</v>
      </c>
      <c r="E1723" s="56"/>
      <c r="F1723" s="57"/>
      <c r="G1723" s="57"/>
      <c r="H1723" s="58"/>
      <c r="I1723" s="8"/>
    </row>
    <row r="1724" spans="1:9" ht="24">
      <c r="A1724" s="52"/>
      <c r="B1724" s="53" t="s">
        <v>1211</v>
      </c>
      <c r="C1724" s="54"/>
      <c r="D1724" s="55" t="s">
        <v>1212</v>
      </c>
      <c r="E1724" s="56"/>
      <c r="F1724" s="57"/>
      <c r="G1724" s="57"/>
      <c r="H1724" s="58"/>
      <c r="I1724" s="8"/>
    </row>
    <row r="1725" spans="1:9" ht="24">
      <c r="A1725" s="52">
        <f>A1721+1</f>
        <v>930</v>
      </c>
      <c r="B1725" s="53" t="s">
        <v>1211</v>
      </c>
      <c r="C1725" s="59" t="s">
        <v>7</v>
      </c>
      <c r="D1725" s="55" t="s">
        <v>1213</v>
      </c>
      <c r="E1725" s="56" t="s">
        <v>147</v>
      </c>
      <c r="F1725" s="57">
        <v>1</v>
      </c>
      <c r="G1725" s="12"/>
      <c r="H1725" s="58">
        <f>G1725*F1725</f>
        <v>0</v>
      </c>
      <c r="I1725" s="8"/>
    </row>
    <row r="1726" spans="1:9">
      <c r="A1726" s="92"/>
      <c r="B1726" s="157"/>
      <c r="C1726" s="200"/>
      <c r="D1726" s="62" t="s">
        <v>1214</v>
      </c>
      <c r="E1726" s="63"/>
      <c r="F1726" s="63"/>
      <c r="G1726" s="63"/>
      <c r="H1726" s="64">
        <f>SUM(H1724:H1725)</f>
        <v>0</v>
      </c>
      <c r="I1726" s="8"/>
    </row>
    <row r="1727" spans="1:9">
      <c r="A1727" s="52"/>
      <c r="B1727" s="53" t="s">
        <v>1215</v>
      </c>
      <c r="C1727" s="54"/>
      <c r="D1727" s="55" t="s">
        <v>1216</v>
      </c>
      <c r="E1727" s="56"/>
      <c r="F1727" s="57"/>
      <c r="G1727" s="57"/>
      <c r="H1727" s="58"/>
      <c r="I1727" s="8"/>
    </row>
    <row r="1728" spans="1:9">
      <c r="A1728" s="52"/>
      <c r="B1728" s="53" t="s">
        <v>1215</v>
      </c>
      <c r="C1728" s="59" t="s">
        <v>7</v>
      </c>
      <c r="D1728" s="55" t="s">
        <v>1217</v>
      </c>
      <c r="E1728" s="56"/>
      <c r="F1728" s="57"/>
      <c r="G1728" s="57"/>
      <c r="H1728" s="58"/>
      <c r="I1728" s="8"/>
    </row>
    <row r="1729" spans="1:9" ht="24">
      <c r="A1729" s="52">
        <f>A1725+1</f>
        <v>931</v>
      </c>
      <c r="B1729" s="53" t="s">
        <v>1215</v>
      </c>
      <c r="C1729" s="59" t="s">
        <v>178</v>
      </c>
      <c r="D1729" s="55" t="s">
        <v>1218</v>
      </c>
      <c r="E1729" s="56" t="s">
        <v>144</v>
      </c>
      <c r="F1729" s="57">
        <v>365</v>
      </c>
      <c r="G1729" s="12"/>
      <c r="H1729" s="58">
        <f>G1729*F1729</f>
        <v>0</v>
      </c>
      <c r="I1729" s="8"/>
    </row>
    <row r="1730" spans="1:9">
      <c r="A1730" s="92"/>
      <c r="B1730" s="157"/>
      <c r="C1730" s="200"/>
      <c r="D1730" s="62" t="s">
        <v>1219</v>
      </c>
      <c r="E1730" s="63"/>
      <c r="F1730" s="63"/>
      <c r="G1730" s="63"/>
      <c r="H1730" s="64">
        <f>SUM(H1727:H1729)</f>
        <v>0</v>
      </c>
      <c r="I1730" s="8"/>
    </row>
    <row r="1731" spans="1:9" ht="24">
      <c r="A1731" s="52"/>
      <c r="B1731" s="53" t="s">
        <v>1220</v>
      </c>
      <c r="C1731" s="54"/>
      <c r="D1731" s="55" t="s">
        <v>1221</v>
      </c>
      <c r="E1731" s="56"/>
      <c r="F1731" s="57"/>
      <c r="G1731" s="57"/>
      <c r="H1731" s="58"/>
      <c r="I1731" s="8"/>
    </row>
    <row r="1732" spans="1:9" ht="24">
      <c r="A1732" s="52"/>
      <c r="B1732" s="53" t="s">
        <v>1220</v>
      </c>
      <c r="C1732" s="59" t="s">
        <v>10</v>
      </c>
      <c r="D1732" s="55" t="s">
        <v>1222</v>
      </c>
      <c r="E1732" s="56"/>
      <c r="F1732" s="57"/>
      <c r="G1732" s="57"/>
      <c r="H1732" s="58"/>
      <c r="I1732" s="8"/>
    </row>
    <row r="1733" spans="1:9" ht="24">
      <c r="A1733" s="52">
        <f>A1729+1</f>
        <v>932</v>
      </c>
      <c r="B1733" s="53" t="s">
        <v>1220</v>
      </c>
      <c r="C1733" s="59" t="s">
        <v>191</v>
      </c>
      <c r="D1733" s="55" t="s">
        <v>1223</v>
      </c>
      <c r="E1733" s="56" t="s">
        <v>144</v>
      </c>
      <c r="F1733" s="57">
        <v>365</v>
      </c>
      <c r="G1733" s="12"/>
      <c r="H1733" s="58">
        <f>G1733*F1733</f>
        <v>0</v>
      </c>
      <c r="I1733" s="8"/>
    </row>
    <row r="1734" spans="1:9">
      <c r="A1734" s="92"/>
      <c r="B1734" s="157"/>
      <c r="C1734" s="200"/>
      <c r="D1734" s="62" t="s">
        <v>1224</v>
      </c>
      <c r="E1734" s="63"/>
      <c r="F1734" s="63"/>
      <c r="G1734" s="63"/>
      <c r="H1734" s="64">
        <f>SUM(H1731:H1733)</f>
        <v>0</v>
      </c>
      <c r="I1734" s="8"/>
    </row>
    <row r="1735" spans="1:9">
      <c r="A1735" s="52"/>
      <c r="B1735" s="53" t="s">
        <v>1225</v>
      </c>
      <c r="C1735" s="54"/>
      <c r="D1735" s="55" t="s">
        <v>1226</v>
      </c>
      <c r="E1735" s="56"/>
      <c r="F1735" s="57"/>
      <c r="G1735" s="57"/>
      <c r="H1735" s="58"/>
      <c r="I1735" s="8"/>
    </row>
    <row r="1736" spans="1:9">
      <c r="A1736" s="52"/>
      <c r="B1736" s="53" t="s">
        <v>1225</v>
      </c>
      <c r="C1736" s="59" t="s">
        <v>50</v>
      </c>
      <c r="D1736" s="55" t="s">
        <v>1227</v>
      </c>
      <c r="E1736" s="56"/>
      <c r="F1736" s="57"/>
      <c r="G1736" s="57"/>
      <c r="H1736" s="58"/>
      <c r="I1736" s="8"/>
    </row>
    <row r="1737" spans="1:9">
      <c r="A1737" s="52">
        <f>A1733+1</f>
        <v>933</v>
      </c>
      <c r="B1737" s="53" t="s">
        <v>1225</v>
      </c>
      <c r="C1737" s="59" t="s">
        <v>806</v>
      </c>
      <c r="D1737" s="55" t="s">
        <v>1228</v>
      </c>
      <c r="E1737" s="56" t="s">
        <v>231</v>
      </c>
      <c r="F1737" s="57">
        <v>6303.55</v>
      </c>
      <c r="G1737" s="12"/>
      <c r="H1737" s="58">
        <f>G1737*F1737</f>
        <v>0</v>
      </c>
      <c r="I1737" s="8"/>
    </row>
    <row r="1738" spans="1:9">
      <c r="A1738" s="92"/>
      <c r="B1738" s="157"/>
      <c r="C1738" s="200"/>
      <c r="D1738" s="62" t="s">
        <v>1229</v>
      </c>
      <c r="E1738" s="63"/>
      <c r="F1738" s="63"/>
      <c r="G1738" s="63"/>
      <c r="H1738" s="64">
        <f>SUM(H1735:H1737)</f>
        <v>0</v>
      </c>
      <c r="I1738" s="8"/>
    </row>
    <row r="1739" spans="1:9" ht="24">
      <c r="A1739" s="52"/>
      <c r="B1739" s="53" t="s">
        <v>1230</v>
      </c>
      <c r="C1739" s="54"/>
      <c r="D1739" s="55" t="s">
        <v>1231</v>
      </c>
      <c r="E1739" s="56"/>
      <c r="F1739" s="57"/>
      <c r="G1739" s="57"/>
      <c r="H1739" s="58"/>
      <c r="I1739" s="8"/>
    </row>
    <row r="1740" spans="1:9">
      <c r="A1740" s="52"/>
      <c r="B1740" s="53" t="s">
        <v>1232</v>
      </c>
      <c r="C1740" s="54"/>
      <c r="D1740" s="55" t="s">
        <v>1233</v>
      </c>
      <c r="E1740" s="56"/>
      <c r="F1740" s="57"/>
      <c r="G1740" s="57"/>
      <c r="H1740" s="58"/>
      <c r="I1740" s="8"/>
    </row>
    <row r="1741" spans="1:9">
      <c r="A1741" s="52"/>
      <c r="B1741" s="53" t="s">
        <v>1232</v>
      </c>
      <c r="C1741" s="59" t="s">
        <v>7</v>
      </c>
      <c r="D1741" s="55" t="s">
        <v>1234</v>
      </c>
      <c r="E1741" s="56"/>
      <c r="F1741" s="57"/>
      <c r="G1741" s="57"/>
      <c r="H1741" s="58"/>
      <c r="I1741" s="8"/>
    </row>
    <row r="1742" spans="1:9">
      <c r="A1742" s="52">
        <f>A1737+1</f>
        <v>934</v>
      </c>
      <c r="B1742" s="53" t="s">
        <v>1232</v>
      </c>
      <c r="C1742" s="59" t="s">
        <v>88</v>
      </c>
      <c r="D1742" s="55" t="s">
        <v>1235</v>
      </c>
      <c r="E1742" s="56" t="s">
        <v>144</v>
      </c>
      <c r="F1742" s="57">
        <v>6539</v>
      </c>
      <c r="G1742" s="12"/>
      <c r="H1742" s="58">
        <f>G1742*F1742</f>
        <v>0</v>
      </c>
      <c r="I1742" s="8"/>
    </row>
    <row r="1743" spans="1:9">
      <c r="A1743" s="52">
        <f>A1742+1</f>
        <v>935</v>
      </c>
      <c r="B1743" s="53" t="s">
        <v>1232</v>
      </c>
      <c r="C1743" s="59" t="s">
        <v>101</v>
      </c>
      <c r="D1743" s="55" t="s">
        <v>1236</v>
      </c>
      <c r="E1743" s="56" t="s">
        <v>144</v>
      </c>
      <c r="F1743" s="57">
        <v>1804</v>
      </c>
      <c r="G1743" s="12"/>
      <c r="H1743" s="58">
        <f>G1743*F1743</f>
        <v>0</v>
      </c>
      <c r="I1743" s="8"/>
    </row>
    <row r="1744" spans="1:9">
      <c r="A1744" s="92"/>
      <c r="B1744" s="157"/>
      <c r="C1744" s="200"/>
      <c r="D1744" s="62" t="s">
        <v>1237</v>
      </c>
      <c r="E1744" s="63"/>
      <c r="F1744" s="63"/>
      <c r="G1744" s="63"/>
      <c r="H1744" s="64">
        <f>SUM(H1740:H1743)</f>
        <v>0</v>
      </c>
      <c r="I1744" s="8"/>
    </row>
    <row r="1745" spans="1:9" ht="24">
      <c r="A1745" s="52"/>
      <c r="B1745" s="53" t="s">
        <v>1238</v>
      </c>
      <c r="C1745" s="54"/>
      <c r="D1745" s="55" t="s">
        <v>1239</v>
      </c>
      <c r="E1745" s="56"/>
      <c r="F1745" s="57"/>
      <c r="G1745" s="57"/>
      <c r="H1745" s="58"/>
      <c r="I1745" s="8"/>
    </row>
    <row r="1746" spans="1:9" ht="24">
      <c r="A1746" s="52"/>
      <c r="B1746" s="53" t="s">
        <v>1240</v>
      </c>
      <c r="C1746" s="54"/>
      <c r="D1746" s="55" t="s">
        <v>1241</v>
      </c>
      <c r="E1746" s="56"/>
      <c r="F1746" s="57"/>
      <c r="G1746" s="57"/>
      <c r="H1746" s="58"/>
      <c r="I1746" s="8"/>
    </row>
    <row r="1747" spans="1:9" ht="24">
      <c r="A1747" s="52"/>
      <c r="B1747" s="53" t="s">
        <v>1242</v>
      </c>
      <c r="C1747" s="54"/>
      <c r="D1747" s="55" t="s">
        <v>1243</v>
      </c>
      <c r="E1747" s="56"/>
      <c r="F1747" s="57"/>
      <c r="G1747" s="57"/>
      <c r="H1747" s="58"/>
      <c r="I1747" s="8"/>
    </row>
    <row r="1748" spans="1:9" ht="24">
      <c r="A1748" s="52"/>
      <c r="B1748" s="53" t="s">
        <v>1242</v>
      </c>
      <c r="C1748" s="59" t="s">
        <v>7</v>
      </c>
      <c r="D1748" s="55" t="s">
        <v>1244</v>
      </c>
      <c r="E1748" s="56"/>
      <c r="F1748" s="57"/>
      <c r="G1748" s="57"/>
      <c r="H1748" s="58"/>
      <c r="I1748" s="8"/>
    </row>
    <row r="1749" spans="1:9" ht="24">
      <c r="A1749" s="52">
        <f>A1743+1</f>
        <v>936</v>
      </c>
      <c r="B1749" s="53" t="s">
        <v>1242</v>
      </c>
      <c r="C1749" s="59" t="s">
        <v>1245</v>
      </c>
      <c r="D1749" s="55" t="s">
        <v>1246</v>
      </c>
      <c r="E1749" s="56" t="s">
        <v>90</v>
      </c>
      <c r="F1749" s="12">
        <v>30.86</v>
      </c>
      <c r="G1749" s="12"/>
      <c r="H1749" s="58">
        <f>G1749*F1749</f>
        <v>0</v>
      </c>
      <c r="I1749" s="8"/>
    </row>
    <row r="1750" spans="1:9">
      <c r="A1750" s="92"/>
      <c r="B1750" s="157"/>
      <c r="C1750" s="200"/>
      <c r="D1750" s="214" t="s">
        <v>1247</v>
      </c>
      <c r="E1750" s="206"/>
      <c r="F1750" s="206"/>
      <c r="G1750" s="206"/>
      <c r="H1750" s="207">
        <f>SUM(H1747:H1749)</f>
        <v>0</v>
      </c>
      <c r="I1750" s="8"/>
    </row>
    <row r="1751" spans="1:9">
      <c r="A1751" s="52"/>
      <c r="B1751" s="53" t="s">
        <v>1248</v>
      </c>
      <c r="C1751" s="54"/>
      <c r="D1751" s="55" t="s">
        <v>1249</v>
      </c>
      <c r="E1751" s="56"/>
      <c r="F1751" s="57"/>
      <c r="G1751" s="57"/>
      <c r="H1751" s="58"/>
      <c r="I1751" s="8"/>
    </row>
    <row r="1752" spans="1:9">
      <c r="A1752" s="52"/>
      <c r="B1752" s="53" t="s">
        <v>1250</v>
      </c>
      <c r="C1752" s="54"/>
      <c r="D1752" s="55" t="s">
        <v>1251</v>
      </c>
      <c r="E1752" s="56"/>
      <c r="F1752" s="57"/>
      <c r="G1752" s="57"/>
      <c r="H1752" s="58"/>
      <c r="I1752" s="8"/>
    </row>
    <row r="1753" spans="1:9">
      <c r="A1753" s="52"/>
      <c r="B1753" s="53" t="s">
        <v>1252</v>
      </c>
      <c r="C1753" s="54"/>
      <c r="D1753" s="55" t="s">
        <v>1253</v>
      </c>
      <c r="E1753" s="56"/>
      <c r="F1753" s="57"/>
      <c r="G1753" s="57"/>
      <c r="H1753" s="58"/>
      <c r="I1753" s="8"/>
    </row>
    <row r="1754" spans="1:9">
      <c r="A1754" s="52">
        <f>A1749+1</f>
        <v>937</v>
      </c>
      <c r="B1754" s="53" t="s">
        <v>1252</v>
      </c>
      <c r="C1754" s="59" t="s">
        <v>120</v>
      </c>
      <c r="D1754" s="55" t="s">
        <v>1254</v>
      </c>
      <c r="E1754" s="56" t="s">
        <v>69</v>
      </c>
      <c r="F1754" s="12">
        <v>798.38</v>
      </c>
      <c r="G1754" s="12"/>
      <c r="H1754" s="58">
        <f>G1754*F1754</f>
        <v>0</v>
      </c>
      <c r="I1754" s="8"/>
    </row>
    <row r="1755" spans="1:9">
      <c r="A1755" s="92"/>
      <c r="B1755" s="157"/>
      <c r="C1755" s="200"/>
      <c r="D1755" s="214" t="s">
        <v>1255</v>
      </c>
      <c r="E1755" s="206"/>
      <c r="F1755" s="206"/>
      <c r="G1755" s="206"/>
      <c r="H1755" s="207">
        <f>SUM(H1753:H1754)</f>
        <v>0</v>
      </c>
      <c r="I1755" s="8"/>
    </row>
    <row r="1756" spans="1:9" ht="24">
      <c r="A1756" s="52"/>
      <c r="B1756" s="53" t="s">
        <v>1256</v>
      </c>
      <c r="C1756" s="54"/>
      <c r="D1756" s="55" t="s">
        <v>1257</v>
      </c>
      <c r="E1756" s="56"/>
      <c r="F1756" s="57"/>
      <c r="G1756" s="57"/>
      <c r="H1756" s="58"/>
      <c r="I1756" s="8"/>
    </row>
    <row r="1757" spans="1:9">
      <c r="A1757" s="52"/>
      <c r="B1757" s="53" t="s">
        <v>1258</v>
      </c>
      <c r="C1757" s="54"/>
      <c r="D1757" s="55" t="s">
        <v>1259</v>
      </c>
      <c r="E1757" s="56"/>
      <c r="F1757" s="57"/>
      <c r="G1757" s="57"/>
      <c r="H1757" s="58"/>
      <c r="I1757" s="8"/>
    </row>
    <row r="1758" spans="1:9">
      <c r="A1758" s="52"/>
      <c r="B1758" s="53" t="s">
        <v>1260</v>
      </c>
      <c r="C1758" s="54"/>
      <c r="D1758" s="55" t="s">
        <v>1261</v>
      </c>
      <c r="E1758" s="56"/>
      <c r="F1758" s="57"/>
      <c r="G1758" s="57"/>
      <c r="H1758" s="58"/>
      <c r="I1758" s="8"/>
    </row>
    <row r="1759" spans="1:9">
      <c r="A1759" s="52"/>
      <c r="B1759" s="53" t="s">
        <v>1260</v>
      </c>
      <c r="C1759" s="59" t="s">
        <v>10</v>
      </c>
      <c r="D1759" s="55" t="s">
        <v>1262</v>
      </c>
      <c r="E1759" s="56"/>
      <c r="F1759" s="57"/>
      <c r="G1759" s="57"/>
      <c r="H1759" s="58"/>
      <c r="I1759" s="8"/>
    </row>
    <row r="1760" spans="1:9" ht="24">
      <c r="A1760" s="52">
        <f>A1754+1</f>
        <v>938</v>
      </c>
      <c r="B1760" s="53" t="s">
        <v>1260</v>
      </c>
      <c r="C1760" s="59" t="s">
        <v>61</v>
      </c>
      <c r="D1760" s="55" t="s">
        <v>1263</v>
      </c>
      <c r="E1760" s="56" t="s">
        <v>124</v>
      </c>
      <c r="F1760" s="12">
        <v>5</v>
      </c>
      <c r="G1760" s="12"/>
      <c r="H1760" s="58">
        <f>G1760*F1760</f>
        <v>0</v>
      </c>
      <c r="I1760" s="8"/>
    </row>
    <row r="1761" spans="1:12">
      <c r="A1761" s="92"/>
      <c r="B1761" s="157"/>
      <c r="C1761" s="200"/>
      <c r="D1761" s="214" t="s">
        <v>1264</v>
      </c>
      <c r="E1761" s="206"/>
      <c r="F1761" s="206"/>
      <c r="G1761" s="206"/>
      <c r="H1761" s="207">
        <f>SUM(H1758:H1760)</f>
        <v>0</v>
      </c>
      <c r="I1761" s="8"/>
    </row>
    <row r="1762" spans="1:12">
      <c r="A1762" s="52"/>
      <c r="B1762" s="53" t="s">
        <v>1265</v>
      </c>
      <c r="C1762" s="54"/>
      <c r="D1762" s="55" t="s">
        <v>1266</v>
      </c>
      <c r="E1762" s="56"/>
      <c r="F1762" s="57"/>
      <c r="G1762" s="57"/>
      <c r="H1762" s="58"/>
      <c r="I1762" s="8"/>
    </row>
    <row r="1763" spans="1:12" ht="24">
      <c r="A1763" s="52"/>
      <c r="B1763" s="53" t="s">
        <v>1267</v>
      </c>
      <c r="C1763" s="54"/>
      <c r="D1763" s="55" t="s">
        <v>1268</v>
      </c>
      <c r="E1763" s="56"/>
      <c r="F1763" s="57"/>
      <c r="G1763" s="57"/>
      <c r="H1763" s="58"/>
      <c r="I1763" s="8"/>
    </row>
    <row r="1764" spans="1:12">
      <c r="A1764" s="52"/>
      <c r="B1764" s="53" t="s">
        <v>1269</v>
      </c>
      <c r="C1764" s="54"/>
      <c r="D1764" s="55" t="s">
        <v>1270</v>
      </c>
      <c r="E1764" s="56"/>
      <c r="F1764" s="57"/>
      <c r="G1764" s="57"/>
      <c r="H1764" s="58"/>
      <c r="I1764" s="8"/>
    </row>
    <row r="1765" spans="1:12" ht="24">
      <c r="A1765" s="52"/>
      <c r="B1765" s="53" t="s">
        <v>1269</v>
      </c>
      <c r="C1765" s="59" t="s">
        <v>138</v>
      </c>
      <c r="D1765" s="55" t="s">
        <v>1271</v>
      </c>
      <c r="E1765" s="56"/>
      <c r="F1765" s="57"/>
      <c r="G1765" s="57"/>
      <c r="H1765" s="58"/>
      <c r="I1765" s="8"/>
    </row>
    <row r="1766" spans="1:12" ht="24">
      <c r="A1766" s="52">
        <f>A1760+1</f>
        <v>939</v>
      </c>
      <c r="B1766" s="53" t="s">
        <v>1269</v>
      </c>
      <c r="C1766" s="59" t="s">
        <v>140</v>
      </c>
      <c r="D1766" s="55" t="s">
        <v>1272</v>
      </c>
      <c r="E1766" s="56" t="s">
        <v>69</v>
      </c>
      <c r="F1766" s="12">
        <v>2919.49</v>
      </c>
      <c r="G1766" s="12"/>
      <c r="H1766" s="58">
        <f>G1766*F1766</f>
        <v>0</v>
      </c>
      <c r="I1766" s="8"/>
    </row>
    <row r="1767" spans="1:12">
      <c r="A1767" s="92"/>
      <c r="B1767" s="157"/>
      <c r="C1767" s="200"/>
      <c r="D1767" s="214" t="s">
        <v>1273</v>
      </c>
      <c r="E1767" s="206"/>
      <c r="F1767" s="206"/>
      <c r="G1767" s="206"/>
      <c r="H1767" s="207">
        <f>SUM(H1764:H1766)</f>
        <v>0</v>
      </c>
      <c r="I1767" s="8"/>
    </row>
    <row r="1768" spans="1:12" ht="24">
      <c r="A1768" s="52"/>
      <c r="B1768" s="53" t="s">
        <v>1274</v>
      </c>
      <c r="C1768" s="54"/>
      <c r="D1768" s="55" t="s">
        <v>1275</v>
      </c>
      <c r="E1768" s="56"/>
      <c r="F1768" s="57"/>
      <c r="G1768" s="57"/>
      <c r="H1768" s="58"/>
      <c r="I1768" s="8"/>
    </row>
    <row r="1769" spans="1:12">
      <c r="A1769" s="52"/>
      <c r="B1769" s="53" t="s">
        <v>1276</v>
      </c>
      <c r="C1769" s="54"/>
      <c r="D1769" s="55" t="s">
        <v>1277</v>
      </c>
      <c r="E1769" s="56"/>
      <c r="F1769" s="57"/>
      <c r="G1769" s="57"/>
      <c r="H1769" s="58"/>
      <c r="I1769" s="8"/>
    </row>
    <row r="1770" spans="1:12">
      <c r="A1770" s="52"/>
      <c r="B1770" s="53" t="s">
        <v>1278</v>
      </c>
      <c r="C1770" s="54"/>
      <c r="D1770" s="55" t="s">
        <v>1279</v>
      </c>
      <c r="E1770" s="56"/>
      <c r="F1770" s="57"/>
      <c r="G1770" s="57"/>
      <c r="H1770" s="58"/>
      <c r="I1770" s="8"/>
    </row>
    <row r="1771" spans="1:12">
      <c r="A1771" s="52"/>
      <c r="B1771" s="53" t="s">
        <v>1278</v>
      </c>
      <c r="C1771" s="59" t="s">
        <v>50</v>
      </c>
      <c r="D1771" s="55" t="s">
        <v>1280</v>
      </c>
      <c r="E1771" s="56"/>
      <c r="F1771" s="57"/>
      <c r="G1771" s="57"/>
      <c r="H1771" s="58"/>
      <c r="I1771" s="8"/>
    </row>
    <row r="1772" spans="1:12">
      <c r="A1772" s="52">
        <f>A1766+1</f>
        <v>940</v>
      </c>
      <c r="B1772" s="53" t="s">
        <v>1278</v>
      </c>
      <c r="C1772" s="59" t="s">
        <v>312</v>
      </c>
      <c r="D1772" s="55" t="s">
        <v>1281</v>
      </c>
      <c r="E1772" s="56" t="s">
        <v>124</v>
      </c>
      <c r="F1772" s="12">
        <v>106.2</v>
      </c>
      <c r="G1772" s="12"/>
      <c r="H1772" s="58">
        <f>G1772*F1772</f>
        <v>0</v>
      </c>
      <c r="I1772" s="8"/>
    </row>
    <row r="1773" spans="1:12">
      <c r="A1773" s="23"/>
      <c r="B1773" s="24"/>
      <c r="C1773" s="25"/>
      <c r="D1773" s="215" t="s">
        <v>1282</v>
      </c>
      <c r="E1773" s="216"/>
      <c r="F1773" s="216"/>
      <c r="G1773" s="216"/>
      <c r="H1773" s="217">
        <f>SUM(H1770:H1772)</f>
        <v>0</v>
      </c>
      <c r="I1773" s="8"/>
    </row>
    <row r="1774" spans="1:12" s="22" customFormat="1">
      <c r="A1774" s="23"/>
      <c r="B1774" s="154"/>
      <c r="C1774" s="155"/>
      <c r="D1774" s="156"/>
      <c r="E1774" s="147"/>
      <c r="F1774" s="195"/>
      <c r="G1774" s="195"/>
      <c r="H1774" s="148"/>
      <c r="I1774" s="8"/>
      <c r="J1774" s="8"/>
      <c r="K1774" s="8"/>
      <c r="L1774" s="8"/>
    </row>
    <row r="1775" spans="1:12">
      <c r="A1775" s="23"/>
      <c r="B1775" s="24"/>
      <c r="C1775" s="25"/>
      <c r="D1775" s="156"/>
      <c r="E1775" s="147"/>
      <c r="F1775" s="195"/>
      <c r="G1775" s="195"/>
      <c r="H1775" s="148"/>
      <c r="I1775" s="22"/>
      <c r="J1775" s="22"/>
      <c r="K1775" s="22"/>
      <c r="L1775" s="22"/>
    </row>
    <row r="1776" spans="1:12" ht="36">
      <c r="A1776" s="222" t="s">
        <v>1283</v>
      </c>
      <c r="B1776" s="223" t="s">
        <v>1284</v>
      </c>
      <c r="C1776" s="224"/>
      <c r="D1776" s="225" t="s">
        <v>2607</v>
      </c>
      <c r="E1776" s="226" t="s">
        <v>1286</v>
      </c>
      <c r="F1776" s="226" t="s">
        <v>0</v>
      </c>
      <c r="G1776" s="226" t="s">
        <v>1287</v>
      </c>
      <c r="H1776" s="227" t="s">
        <v>1288</v>
      </c>
      <c r="I1776" s="8"/>
    </row>
    <row r="1777" spans="1:9">
      <c r="A1777" s="52">
        <f>A1772+1</f>
        <v>941</v>
      </c>
      <c r="B1777" s="202"/>
      <c r="C1777" s="203"/>
      <c r="D1777" s="204"/>
      <c r="E1777" s="188"/>
      <c r="F1777" s="188"/>
      <c r="G1777" s="188"/>
      <c r="H1777" s="158">
        <f t="shared" ref="H1777:H1786" si="0">F1777*G1777</f>
        <v>0</v>
      </c>
      <c r="I1777" s="8"/>
    </row>
    <row r="1778" spans="1:9">
      <c r="A1778" s="52">
        <f t="shared" ref="A1778:A1786" si="1">A1777+1</f>
        <v>942</v>
      </c>
      <c r="B1778" s="202"/>
      <c r="C1778" s="203"/>
      <c r="D1778" s="204"/>
      <c r="E1778" s="188"/>
      <c r="F1778" s="188"/>
      <c r="G1778" s="188"/>
      <c r="H1778" s="158">
        <f t="shared" si="0"/>
        <v>0</v>
      </c>
      <c r="I1778" s="8"/>
    </row>
    <row r="1779" spans="1:9">
      <c r="A1779" s="52">
        <f t="shared" si="1"/>
        <v>943</v>
      </c>
      <c r="B1779" s="202"/>
      <c r="C1779" s="203"/>
      <c r="D1779" s="204"/>
      <c r="E1779" s="188"/>
      <c r="F1779" s="188"/>
      <c r="G1779" s="188"/>
      <c r="H1779" s="158">
        <f t="shared" si="0"/>
        <v>0</v>
      </c>
      <c r="I1779" s="8"/>
    </row>
    <row r="1780" spans="1:9">
      <c r="A1780" s="52">
        <f t="shared" si="1"/>
        <v>944</v>
      </c>
      <c r="B1780" s="202"/>
      <c r="C1780" s="203"/>
      <c r="D1780" s="204"/>
      <c r="E1780" s="188"/>
      <c r="F1780" s="188"/>
      <c r="G1780" s="188"/>
      <c r="H1780" s="158">
        <f t="shared" si="0"/>
        <v>0</v>
      </c>
      <c r="I1780" s="8"/>
    </row>
    <row r="1781" spans="1:9">
      <c r="A1781" s="52">
        <f t="shared" si="1"/>
        <v>945</v>
      </c>
      <c r="B1781" s="202"/>
      <c r="C1781" s="203"/>
      <c r="D1781" s="204"/>
      <c r="E1781" s="188"/>
      <c r="F1781" s="188"/>
      <c r="G1781" s="188"/>
      <c r="H1781" s="158">
        <f t="shared" si="0"/>
        <v>0</v>
      </c>
      <c r="I1781" s="8"/>
    </row>
    <row r="1782" spans="1:9">
      <c r="A1782" s="52">
        <f t="shared" si="1"/>
        <v>946</v>
      </c>
      <c r="B1782" s="202"/>
      <c r="C1782" s="203"/>
      <c r="D1782" s="204"/>
      <c r="E1782" s="188"/>
      <c r="F1782" s="188"/>
      <c r="G1782" s="188"/>
      <c r="H1782" s="158">
        <f t="shared" si="0"/>
        <v>0</v>
      </c>
      <c r="I1782" s="8"/>
    </row>
    <row r="1783" spans="1:9">
      <c r="A1783" s="52">
        <f t="shared" si="1"/>
        <v>947</v>
      </c>
      <c r="B1783" s="202"/>
      <c r="C1783" s="203"/>
      <c r="D1783" s="204"/>
      <c r="E1783" s="188"/>
      <c r="F1783" s="188"/>
      <c r="G1783" s="188"/>
      <c r="H1783" s="158">
        <f t="shared" si="0"/>
        <v>0</v>
      </c>
      <c r="I1783" s="8"/>
    </row>
    <row r="1784" spans="1:9">
      <c r="A1784" s="52">
        <f t="shared" si="1"/>
        <v>948</v>
      </c>
      <c r="B1784" s="202"/>
      <c r="C1784" s="203"/>
      <c r="D1784" s="204"/>
      <c r="E1784" s="188"/>
      <c r="F1784" s="188"/>
      <c r="G1784" s="188"/>
      <c r="H1784" s="158">
        <f t="shared" si="0"/>
        <v>0</v>
      </c>
      <c r="I1784" s="8"/>
    </row>
    <row r="1785" spans="1:9">
      <c r="A1785" s="52">
        <f t="shared" si="1"/>
        <v>949</v>
      </c>
      <c r="B1785" s="202"/>
      <c r="C1785" s="203"/>
      <c r="D1785" s="204"/>
      <c r="E1785" s="188"/>
      <c r="F1785" s="188"/>
      <c r="G1785" s="188"/>
      <c r="H1785" s="158">
        <f t="shared" si="0"/>
        <v>0</v>
      </c>
      <c r="I1785" s="8"/>
    </row>
    <row r="1786" spans="1:9">
      <c r="A1786" s="52">
        <f t="shared" si="1"/>
        <v>950</v>
      </c>
      <c r="B1786" s="202"/>
      <c r="C1786" s="203"/>
      <c r="D1786" s="204"/>
      <c r="E1786" s="188"/>
      <c r="F1786" s="188"/>
      <c r="G1786" s="188"/>
      <c r="H1786" s="158">
        <f t="shared" si="0"/>
        <v>0</v>
      </c>
      <c r="I1786" s="8"/>
    </row>
    <row r="1787" spans="1:9">
      <c r="A1787" s="114"/>
      <c r="B1787" s="61"/>
      <c r="C1787" s="161"/>
      <c r="D1787" s="162"/>
      <c r="E1787" s="163"/>
      <c r="F1787" s="164"/>
      <c r="G1787" s="159" t="s">
        <v>2605</v>
      </c>
      <c r="H1787" s="160">
        <f>SUM(H1777:H1786)</f>
        <v>0</v>
      </c>
      <c r="I1787" s="8"/>
    </row>
    <row r="1788" spans="1:9">
      <c r="A1788" s="114"/>
      <c r="B1788" s="61"/>
      <c r="C1788" s="161"/>
      <c r="D1788" s="162"/>
      <c r="E1788" s="163"/>
      <c r="F1788" s="164"/>
      <c r="G1788" s="164"/>
      <c r="H1788" s="165"/>
      <c r="I1788" s="8"/>
    </row>
    <row r="1789" spans="1:9">
      <c r="A1789" s="114"/>
      <c r="B1789" s="61"/>
      <c r="C1789" s="161"/>
      <c r="D1789" s="162"/>
      <c r="E1789" s="163"/>
      <c r="F1789" s="164"/>
      <c r="G1789" s="164"/>
      <c r="H1789" s="165"/>
      <c r="I1789" s="8"/>
    </row>
    <row r="1790" spans="1:9" ht="36">
      <c r="A1790" s="166"/>
      <c r="B1790" s="46"/>
      <c r="C1790" s="47"/>
      <c r="D1790" s="167" t="s">
        <v>1291</v>
      </c>
      <c r="E1790" s="168"/>
      <c r="F1790" s="168"/>
      <c r="G1790" s="168"/>
      <c r="H1790" s="169"/>
      <c r="I1790" s="8"/>
    </row>
    <row r="1791" spans="1:9">
      <c r="A1791" s="45"/>
      <c r="B1791" s="24"/>
      <c r="C1791" s="170"/>
      <c r="D1791" s="171"/>
      <c r="E1791" s="35"/>
      <c r="F1791" s="35"/>
      <c r="G1791" s="35"/>
      <c r="H1791" s="172"/>
      <c r="I1791" s="8"/>
    </row>
    <row r="1792" spans="1:9" ht="36">
      <c r="A1792" s="45"/>
      <c r="B1792" s="24"/>
      <c r="C1792" s="170"/>
      <c r="D1792" s="173" t="s">
        <v>1292</v>
      </c>
      <c r="E1792" s="174"/>
      <c r="F1792" s="174"/>
      <c r="G1792" s="175"/>
      <c r="H1792" s="176">
        <f>H1744+H1738+H1734+H1730+H1726+H1718+H1722+H1713+H1708+H1702+H1646+H1566+H135+H126+H119+H112+H61+H55+H50+H44+H39+H35+H27+H22+H17</f>
        <v>0</v>
      </c>
      <c r="I1792" s="8"/>
    </row>
    <row r="1793" spans="1:12" ht="24">
      <c r="A1793" s="45"/>
      <c r="B1793" s="24"/>
      <c r="C1793" s="170"/>
      <c r="D1793" s="218" t="s">
        <v>2604</v>
      </c>
      <c r="E1793" s="219"/>
      <c r="F1793" s="219"/>
      <c r="G1793" s="220"/>
      <c r="H1793" s="221">
        <f>H67+H72+H97+H107+H146+H150+H163+H167+H171+H178+H185+H205+H209+H213+H218+H228+H236+H243+H250+H1787+H254+H258+H263+H267+H273+H277+H294+H303+H309+H317+H320+H326+H334+H341+H346+H350+H366+H375+H403+H410+H413+H416+H421+H425+H429+H432+H435+H439+H443+H446+H449+H453+H456+H468+H473+H479+H488+H496+H502+H509+H515+H520+H525+H531+H540+H547+H551+H555+H563+H567+H570+H579+H582+H587+H600+H606+H612+H618+H623+H628+H634+H637+H641+H646+H651+H656+H660+H670+H676+H684+H692+H698+H711+H714+H721+H725+H730+H739+H745+H749+H753+H758+H762+H768+H772+H777+H782+H786+H792+H800+H804+H807+H1120+H1369+H1587+H1640+H1651+H1656+H1661+H1667+H1671+H1675+H1679+H1683+H1688+H1692+H1698+H1750+H1755+H1761+H1767+H1773+H1580+H1562+H1549+H1544+H1531+H1522+H1519+H1510+H1505+H1490+H1471+H1436+H1432+H1419+H1415+H1401+H1388+H1385</f>
        <v>0</v>
      </c>
      <c r="I1793" s="8"/>
    </row>
    <row r="1794" spans="1:12" ht="36">
      <c r="A1794" s="45"/>
      <c r="B1794" s="24"/>
      <c r="C1794" s="170"/>
      <c r="D1794" s="167" t="s">
        <v>2602</v>
      </c>
      <c r="E1794" s="177"/>
      <c r="F1794" s="177"/>
      <c r="G1794" s="178"/>
      <c r="H1794" s="179">
        <f>H1792+H1793</f>
        <v>0</v>
      </c>
      <c r="I1794" s="8"/>
    </row>
    <row r="1795" spans="1:12" s="15" customFormat="1" ht="30" customHeight="1">
      <c r="A1795" s="180"/>
      <c r="B1795" s="170"/>
      <c r="C1795" s="170"/>
      <c r="D1795" s="167" t="s">
        <v>1293</v>
      </c>
      <c r="E1795" s="177"/>
      <c r="F1795" s="177"/>
      <c r="G1795" s="178"/>
      <c r="H1795" s="179">
        <v>9274231.8599999994</v>
      </c>
      <c r="I1795" s="8"/>
      <c r="J1795" s="8"/>
      <c r="K1795" s="8"/>
      <c r="L1795" s="8"/>
    </row>
    <row r="1796" spans="1:12" s="15" customFormat="1" ht="30" customHeight="1">
      <c r="A1796" s="180"/>
      <c r="B1796" s="170"/>
      <c r="C1796" s="170"/>
      <c r="D1796" s="167" t="s">
        <v>1294</v>
      </c>
      <c r="E1796" s="177"/>
      <c r="F1796" s="177"/>
      <c r="G1796" s="178"/>
      <c r="H1796" s="181">
        <f>1-(H1794/H1795)</f>
        <v>1</v>
      </c>
    </row>
    <row r="1797" spans="1:12" s="15" customFormat="1" ht="30" customHeight="1">
      <c r="A1797" s="180"/>
      <c r="B1797" s="170"/>
      <c r="C1797" s="170"/>
      <c r="D1797" s="167" t="s">
        <v>1295</v>
      </c>
      <c r="E1797" s="177"/>
      <c r="F1797" s="177"/>
      <c r="G1797" s="178"/>
      <c r="H1797" s="179">
        <f>H1635</f>
        <v>169364.63999999998</v>
      </c>
    </row>
    <row r="1798" spans="1:12" s="15" customFormat="1" ht="30" customHeight="1">
      <c r="A1798" s="180"/>
      <c r="B1798" s="170"/>
      <c r="C1798" s="170"/>
      <c r="D1798" s="182" t="s">
        <v>2603</v>
      </c>
      <c r="E1798" s="183"/>
      <c r="F1798" s="183"/>
      <c r="G1798" s="184"/>
      <c r="H1798" s="179">
        <f>H1794+H1797</f>
        <v>169364.63999999998</v>
      </c>
    </row>
    <row r="1799" spans="1:12" s="15" customFormat="1" ht="30" customHeight="1">
      <c r="A1799" s="180"/>
      <c r="B1799" s="170"/>
      <c r="C1799" s="170"/>
      <c r="D1799" s="171"/>
      <c r="E1799" s="35"/>
      <c r="F1799" s="35"/>
      <c r="G1799" s="35"/>
      <c r="H1799" s="172"/>
    </row>
    <row r="1800" spans="1:12" s="15" customFormat="1" ht="30" customHeight="1">
      <c r="A1800" s="180"/>
      <c r="B1800" s="170"/>
      <c r="C1800" s="170"/>
      <c r="D1800" s="171"/>
      <c r="E1800" s="35"/>
      <c r="F1800" s="35"/>
      <c r="G1800" s="35"/>
      <c r="H1800" s="172"/>
    </row>
    <row r="1801" spans="1:12" s="15" customFormat="1" ht="30" customHeight="1">
      <c r="A1801" s="180"/>
      <c r="B1801" s="170"/>
      <c r="C1801" s="170"/>
      <c r="D1801" s="185" t="s">
        <v>1296</v>
      </c>
      <c r="E1801" s="35"/>
      <c r="F1801" s="35"/>
      <c r="G1801" s="35"/>
      <c r="H1801" s="172"/>
    </row>
    <row r="1802" spans="1:12">
      <c r="A1802" s="45"/>
      <c r="B1802" s="24"/>
      <c r="C1802" s="170"/>
      <c r="D1802" s="171"/>
      <c r="E1802" s="35"/>
      <c r="F1802" s="35"/>
      <c r="G1802" s="35"/>
      <c r="H1802" s="172"/>
      <c r="I1802" s="15"/>
      <c r="J1802" s="15"/>
      <c r="K1802" s="15"/>
      <c r="L1802" s="15"/>
    </row>
    <row r="1803" spans="1:12" ht="24">
      <c r="A1803" s="45"/>
      <c r="B1803" s="24"/>
      <c r="C1803" s="170"/>
      <c r="D1803" s="34" t="s">
        <v>1297</v>
      </c>
      <c r="E1803" s="186"/>
      <c r="F1803" s="186"/>
      <c r="G1803" s="186"/>
      <c r="H1803" s="187"/>
      <c r="I1803" s="8"/>
    </row>
    <row r="1804" spans="1:12">
      <c r="A1804" s="45"/>
      <c r="B1804" s="24"/>
      <c r="C1804" s="170"/>
      <c r="D1804" s="171"/>
      <c r="E1804" s="35"/>
      <c r="F1804" s="35"/>
      <c r="G1804" s="35"/>
      <c r="H1804" s="172"/>
      <c r="I1804" s="8"/>
    </row>
    <row r="1805" spans="1:12" ht="24">
      <c r="A1805" s="45"/>
      <c r="B1805" s="24"/>
      <c r="C1805" s="170"/>
      <c r="D1805" s="34" t="s">
        <v>1298</v>
      </c>
      <c r="E1805" s="186"/>
      <c r="F1805" s="186"/>
      <c r="G1805" s="186"/>
      <c r="H1805" s="187"/>
      <c r="I1805" s="8"/>
    </row>
    <row r="1806" spans="1:12" ht="30" customHeight="1">
      <c r="A1806" s="45"/>
      <c r="B1806" s="24"/>
      <c r="C1806" s="170"/>
      <c r="D1806" s="171"/>
      <c r="E1806" s="35"/>
      <c r="F1806" s="35"/>
      <c r="G1806" s="35"/>
      <c r="H1806" s="172"/>
      <c r="I1806" s="8"/>
    </row>
    <row r="1807" spans="1:12" ht="30" customHeight="1">
      <c r="A1807" s="45"/>
      <c r="B1807" s="24"/>
      <c r="C1807" s="170"/>
      <c r="D1807" s="34" t="s">
        <v>1299</v>
      </c>
      <c r="E1807" s="186"/>
      <c r="F1807" s="186"/>
      <c r="G1807" s="186"/>
      <c r="H1807" s="187"/>
      <c r="I1807" s="8"/>
    </row>
    <row r="1808" spans="1:12" ht="30" customHeight="1">
      <c r="A1808" s="45"/>
      <c r="B1808" s="24"/>
      <c r="C1808" s="170"/>
      <c r="D1808" s="171"/>
      <c r="E1808" s="35"/>
      <c r="F1808" s="35"/>
      <c r="G1808" s="35"/>
      <c r="H1808" s="172"/>
      <c r="I1808" s="8"/>
    </row>
    <row r="1809" spans="1:9" ht="30" customHeight="1">
      <c r="A1809" s="45"/>
      <c r="B1809" s="24"/>
      <c r="C1809" s="170"/>
      <c r="D1809" s="34" t="s">
        <v>1299</v>
      </c>
      <c r="E1809" s="186"/>
      <c r="F1809" s="186"/>
      <c r="G1809" s="186"/>
      <c r="H1809" s="187"/>
      <c r="I1809" s="8"/>
    </row>
    <row r="1810" spans="1:9" ht="30" customHeight="1">
      <c r="A1810" s="45"/>
      <c r="B1810" s="24"/>
      <c r="C1810" s="170"/>
      <c r="D1810" s="171"/>
      <c r="E1810" s="35"/>
      <c r="F1810" s="35"/>
      <c r="G1810" s="35"/>
      <c r="H1810" s="172"/>
      <c r="I1810" s="8"/>
    </row>
    <row r="1811" spans="1:9" ht="30" customHeight="1">
      <c r="A1811" s="45"/>
      <c r="B1811" s="24"/>
      <c r="C1811" s="170"/>
      <c r="D1811" s="34" t="s">
        <v>1299</v>
      </c>
      <c r="E1811" s="186"/>
      <c r="F1811" s="186"/>
      <c r="G1811" s="186"/>
      <c r="H1811" s="187"/>
      <c r="I1811" s="60"/>
    </row>
    <row r="1812" spans="1:9" ht="30" customHeight="1">
      <c r="A1812" s="45"/>
      <c r="B1812" s="24"/>
      <c r="C1812" s="170"/>
      <c r="D1812" s="171"/>
      <c r="E1812" s="35"/>
      <c r="F1812" s="35"/>
      <c r="G1812" s="35"/>
      <c r="H1812" s="172"/>
      <c r="I1812" s="60"/>
    </row>
    <row r="1813" spans="1:9" ht="30" customHeight="1">
      <c r="A1813" s="45"/>
      <c r="B1813" s="24"/>
      <c r="C1813" s="170"/>
      <c r="D1813" s="34" t="s">
        <v>1299</v>
      </c>
      <c r="E1813" s="186"/>
      <c r="F1813" s="186"/>
      <c r="G1813" s="186"/>
      <c r="H1813" s="187"/>
      <c r="I1813" s="60"/>
    </row>
    <row r="1814" spans="1:9" ht="30" customHeight="1">
      <c r="A1814" s="45"/>
      <c r="B1814" s="24"/>
      <c r="C1814" s="170"/>
      <c r="D1814" s="171"/>
      <c r="E1814" s="35"/>
      <c r="F1814" s="35"/>
      <c r="G1814" s="35"/>
      <c r="H1814" s="172"/>
      <c r="I1814" s="60"/>
    </row>
    <row r="1815" spans="1:9" ht="30" customHeight="1">
      <c r="A1815" s="45"/>
      <c r="B1815" s="24"/>
      <c r="C1815" s="170"/>
      <c r="D1815" s="34" t="s">
        <v>1299</v>
      </c>
      <c r="E1815" s="186"/>
      <c r="F1815" s="186"/>
      <c r="G1815" s="186"/>
      <c r="H1815" s="187"/>
      <c r="I1815" s="60"/>
    </row>
    <row r="1816" spans="1:9" ht="30" customHeight="1">
      <c r="C1816" s="15"/>
    </row>
    <row r="1817" spans="1:9" ht="30" customHeight="1">
      <c r="C1817" s="15"/>
    </row>
    <row r="1818" spans="1:9" ht="30" customHeight="1">
      <c r="C1818" s="15"/>
    </row>
    <row r="1822" spans="1:9">
      <c r="D1822" s="8"/>
      <c r="E1822" s="8"/>
      <c r="F1822" s="8"/>
      <c r="G1822" s="8"/>
      <c r="H1822" s="228"/>
    </row>
    <row r="1823" spans="1:9">
      <c r="D1823" s="8"/>
      <c r="E1823" s="8"/>
      <c r="F1823" s="8"/>
      <c r="G1823" s="8"/>
      <c r="H1823" s="228"/>
    </row>
  </sheetData>
  <sheetProtection password="DB7F" sheet="1" objects="1" scenarios="1" formatCells="0" formatColumns="0" formatRows="0" insertColumns="0" insertRows="0" insertHyperlinks="0" deleteColumns="0" deleteRows="0" sort="0" autoFilter="0" pivotTables="0"/>
  <autoFilter ref="A10:H1786"/>
  <mergeCells count="2">
    <mergeCell ref="A4:H4"/>
    <mergeCell ref="A2:H2"/>
  </mergeCells>
  <pageMargins left="0.25" right="0.25" top="0.75" bottom="0.75" header="0.3" footer="0.3"/>
  <pageSetup paperSize="9" scale="80" orientation="portrait" horizontalDpi="300" verticalDpi="30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User-04</dc:creator>
  <cp:lastModifiedBy>User-07</cp:lastModifiedBy>
  <cp:lastPrinted>2013-12-03T14:44:41Z</cp:lastPrinted>
  <dcterms:created xsi:type="dcterms:W3CDTF">2013-11-29T14:34:04Z</dcterms:created>
  <dcterms:modified xsi:type="dcterms:W3CDTF">2014-02-03T16:42:20Z</dcterms:modified>
</cp:coreProperties>
</file>