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6615" activeTab="1"/>
  </bookViews>
  <sheets>
    <sheet name="ITA" sheetId="1" r:id="rId1"/>
    <sheet name="DEU" sheetId="2" r:id="rId2"/>
  </sheets>
  <definedNames>
    <definedName name="_xlnm.Print_Area" localSheetId="0">'ITA'!$A$1:$L$20</definedName>
  </definedNames>
  <calcPr fullCalcOnLoad="1"/>
</workbook>
</file>

<file path=xl/sharedStrings.xml><?xml version="1.0" encoding="utf-8"?>
<sst xmlns="http://schemas.openxmlformats.org/spreadsheetml/2006/main" count="98" uniqueCount="61">
  <si>
    <t>UM</t>
  </si>
  <si>
    <t xml:space="preserve">N.
 pos. </t>
  </si>
  <si>
    <t xml:space="preserve">veicolo - attrezzatura
 richiesto/a </t>
  </si>
  <si>
    <t>PZ</t>
  </si>
  <si>
    <t>totale</t>
  </si>
  <si>
    <t>quan
tità</t>
  </si>
  <si>
    <t>ACQUISTO di veicoli - attrezzature NUOVI/E</t>
  </si>
  <si>
    <t>prezzo unitario</t>
  </si>
  <si>
    <t xml:space="preserve">Elenco prestazioni testo breve - offerta </t>
  </si>
  <si>
    <t>Leistungsverzeichnis Kurztext - Angebot</t>
  </si>
  <si>
    <t xml:space="preserve">ANKAUF von NEUEN Fahrzeugen - Geräten </t>
  </si>
  <si>
    <t xml:space="preserve">N. Pos. </t>
  </si>
  <si>
    <t>verlangtes Fahrzeug - Gerät</t>
  </si>
  <si>
    <t>ME</t>
  </si>
  <si>
    <t>Menge</t>
  </si>
  <si>
    <t>Einheits
preis</t>
  </si>
  <si>
    <t>insgesamt</t>
  </si>
  <si>
    <t>Devono esser compilati i campi evidenziati in azzurro</t>
  </si>
  <si>
    <t>Die Felder in hellblau müssen ausgefüllt werden</t>
  </si>
  <si>
    <t>Totale Usato</t>
  </si>
  <si>
    <t>GESAMTBETRAG ANGEBOT (neue Fahrzeuge abzüglich Gebrauchtfahrzeuge)</t>
  </si>
  <si>
    <t>IMPORTO COMPLESSIVO OFFERTO (veicoli nuovi dedotto degli usati)</t>
  </si>
  <si>
    <t>EINZUTAUSCHENDE Fahrzeuge</t>
  </si>
  <si>
    <t>Veicoli in PERMUTA</t>
  </si>
  <si>
    <t>Totale Nuovo</t>
  </si>
  <si>
    <t>Gesamt gebraucht</t>
  </si>
  <si>
    <t xml:space="preserve">veicolo
in permuta </t>
  </si>
  <si>
    <t xml:space="preserve">einzutauschendes Fahrzeug </t>
  </si>
  <si>
    <r>
      <t xml:space="preserve">TOTALE
nuovi
 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usato</t>
    </r>
  </si>
  <si>
    <r>
      <t xml:space="preserve">Gesamt
neu 
</t>
    </r>
    <r>
      <rPr>
        <b/>
        <sz val="12"/>
        <color indexed="10"/>
        <rFont val="Arial"/>
        <family val="2"/>
      </rPr>
      <t>-</t>
    </r>
    <r>
      <rPr>
        <b/>
        <sz val="10"/>
        <rFont val="Arial"/>
        <family val="2"/>
      </rPr>
      <t xml:space="preserve"> gebraucht</t>
    </r>
  </si>
  <si>
    <t>Gesamt neu</t>
  </si>
  <si>
    <t>Lotto 7</t>
  </si>
  <si>
    <t>7a</t>
  </si>
  <si>
    <t>7b</t>
  </si>
  <si>
    <t>7c</t>
  </si>
  <si>
    <t>7d</t>
  </si>
  <si>
    <t>MB U 427-270 + Idrostatico</t>
  </si>
  <si>
    <t>MB U 427-270 + Hydrostatick</t>
  </si>
  <si>
    <t>MB U 427-270 + Hydrostatick + Streuautomat 2,5 m³ + Vario Power</t>
  </si>
  <si>
    <t>MB U 427-270 + Idrostatico + Spargitore 2,5 mc + 3^ idraulica</t>
  </si>
  <si>
    <t>MERCEDES BENZ
UNIMOG 1600 DX
AB 450 GX</t>
  </si>
  <si>
    <t>MERCEDES BENZ
UNIMOG 1600
ZA 283 FA</t>
  </si>
  <si>
    <t>MERCEDES BENZ
UNIMOG 1600
BZ 572823</t>
  </si>
  <si>
    <t>MERCEDES BENZ
UNIMOG 1600
ZA 098 KE</t>
  </si>
  <si>
    <t>MERCEDES BENZ
UNIMOG 1600
ZA 767 FA</t>
  </si>
  <si>
    <t>Los 7</t>
  </si>
  <si>
    <t>Ausschreibungsbetrag 7a</t>
  </si>
  <si>
    <t>Ausschreibungsbetrag 7b</t>
  </si>
  <si>
    <t>Importo a base d'asta 7a</t>
  </si>
  <si>
    <t>Importo a base d'asta 7b</t>
  </si>
  <si>
    <t>Importo a base d'asta 7c</t>
  </si>
  <si>
    <t>Importo a base d'asta 7d</t>
  </si>
  <si>
    <t>Ausschreibungsbetrag 7c</t>
  </si>
  <si>
    <t>Ausschreibungsbetrag 7d</t>
  </si>
  <si>
    <t>MB U 427-270 + Hydrostatick Streuautomat 2,5 m³</t>
  </si>
  <si>
    <t>MB U 427-270 + Hydrostatick +Schneepflug 3,20 m + Streuautomat 2,5 m³</t>
  </si>
  <si>
    <t>MB U 427-270 + Idrostatico+ Lama 3,20 m + Spargitore 2,5 mc</t>
  </si>
  <si>
    <t>MB U 427-270  + Idrostatico+ Spargitore 2,5 mc</t>
  </si>
  <si>
    <t>N.B.
Il prezzo complessivo offerto per l'acquisto del veicolo/dei veicoli (comprese attrezzature), al netto delle permute, a pena di esclusione deve essere inferiore all'importo a base d'asta.</t>
  </si>
  <si>
    <t>N.B.
Der für das Fahrzeug/die Fahrzeuge samt Ausrüstung gebotene Gesamtpreis muss unter sonstigen Ausschluss unabhängig vom Angebot für die Gebrauchtfahrzeuge den Ausschreibungsbetrag unterbieten.</t>
  </si>
  <si>
    <t>MERCEDES BENZ
UNIMOG 1600
ZA 103 KE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</si>
</sst>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" fontId="0" fillId="0" borderId="12" xfId="0" applyNumberFormat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4" fontId="0" fillId="34" borderId="1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/>
    </xf>
    <xf numFmtId="4" fontId="0" fillId="0" borderId="14" xfId="0" applyNumberFormat="1" applyBorder="1" applyAlignment="1" applyProtection="1">
      <alignment horizontal="center" vertical="center"/>
      <protection/>
    </xf>
    <xf numFmtId="4" fontId="0" fillId="0" borderId="15" xfId="0" applyNumberFormat="1" applyBorder="1" applyAlignment="1" applyProtection="1">
      <alignment horizontal="center" vertical="center"/>
      <protection/>
    </xf>
    <xf numFmtId="4" fontId="0" fillId="0" borderId="16" xfId="0" applyNumberForma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 applyProtection="1">
      <alignment horizontal="center" vertical="center"/>
      <protection/>
    </xf>
    <xf numFmtId="4" fontId="2" fillId="34" borderId="12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4" fontId="6" fillId="34" borderId="24" xfId="0" applyNumberFormat="1" applyFont="1" applyFill="1" applyBorder="1" applyAlignment="1" applyProtection="1">
      <alignment horizontal="center" vertical="center"/>
      <protection/>
    </xf>
    <xf numFmtId="4" fontId="6" fillId="34" borderId="25" xfId="0" applyNumberFormat="1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4" fontId="6" fillId="0" borderId="24" xfId="0" applyNumberFormat="1" applyFont="1" applyFill="1" applyBorder="1" applyAlignment="1" applyProtection="1">
      <alignment horizontal="center" vertical="center"/>
      <protection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4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20"/>
  <sheetViews>
    <sheetView zoomScalePageLayoutView="0" workbookViewId="0" topLeftCell="A4">
      <selection activeCell="J5" activeCellId="1" sqref="E5:E8 J5:J10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48" t="s">
        <v>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3" customHeight="1" thickBot="1">
      <c r="A2" s="47" t="s">
        <v>31</v>
      </c>
      <c r="B2" s="4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29" t="s">
        <v>6</v>
      </c>
      <c r="B3" s="30"/>
      <c r="C3" s="30"/>
      <c r="D3" s="30"/>
      <c r="E3" s="30"/>
      <c r="F3" s="31"/>
      <c r="G3" s="29" t="s">
        <v>23</v>
      </c>
      <c r="H3" s="30"/>
      <c r="I3" s="30"/>
      <c r="J3" s="30"/>
      <c r="K3" s="31"/>
      <c r="L3" s="49" t="s">
        <v>28</v>
      </c>
    </row>
    <row r="4" spans="1:12" ht="41.25" customHeight="1">
      <c r="A4" s="5" t="s">
        <v>1</v>
      </c>
      <c r="B4" s="6" t="s">
        <v>2</v>
      </c>
      <c r="C4" s="7" t="s">
        <v>0</v>
      </c>
      <c r="D4" s="6" t="s">
        <v>5</v>
      </c>
      <c r="E4" s="6" t="s">
        <v>7</v>
      </c>
      <c r="F4" s="8" t="s">
        <v>4</v>
      </c>
      <c r="G4" s="5" t="s">
        <v>26</v>
      </c>
      <c r="H4" s="7" t="s">
        <v>0</v>
      </c>
      <c r="I4" s="6" t="s">
        <v>5</v>
      </c>
      <c r="J4" s="6" t="s">
        <v>7</v>
      </c>
      <c r="K4" s="8" t="s">
        <v>4</v>
      </c>
      <c r="L4" s="50"/>
    </row>
    <row r="5" spans="1:12" ht="39.75" customHeight="1">
      <c r="A5" s="9" t="s">
        <v>32</v>
      </c>
      <c r="B5" s="20" t="s">
        <v>36</v>
      </c>
      <c r="C5" s="7" t="s">
        <v>3</v>
      </c>
      <c r="D5" s="7">
        <v>1</v>
      </c>
      <c r="E5" s="3"/>
      <c r="F5" s="10">
        <f>D5*E5</f>
        <v>0</v>
      </c>
      <c r="G5" s="22" t="s">
        <v>40</v>
      </c>
      <c r="H5" s="23" t="s">
        <v>3</v>
      </c>
      <c r="I5" s="23">
        <v>1</v>
      </c>
      <c r="J5" s="3"/>
      <c r="K5" s="24">
        <f>I5*J5</f>
        <v>0</v>
      </c>
      <c r="L5" s="17"/>
    </row>
    <row r="6" spans="1:12" ht="39.75" customHeight="1">
      <c r="A6" s="9" t="s">
        <v>33</v>
      </c>
      <c r="B6" s="20" t="s">
        <v>39</v>
      </c>
      <c r="C6" s="7" t="s">
        <v>3</v>
      </c>
      <c r="D6" s="7">
        <v>1</v>
      </c>
      <c r="E6" s="3"/>
      <c r="F6" s="10">
        <f>D6*E6</f>
        <v>0</v>
      </c>
      <c r="G6" s="22" t="s">
        <v>41</v>
      </c>
      <c r="H6" s="23" t="s">
        <v>3</v>
      </c>
      <c r="I6" s="23">
        <v>1</v>
      </c>
      <c r="J6" s="3"/>
      <c r="K6" s="24">
        <f>I6*J6</f>
        <v>0</v>
      </c>
      <c r="L6" s="17"/>
    </row>
    <row r="7" spans="1:12" ht="39.75" customHeight="1">
      <c r="A7" s="9" t="s">
        <v>34</v>
      </c>
      <c r="B7" s="20" t="s">
        <v>57</v>
      </c>
      <c r="C7" s="7" t="s">
        <v>3</v>
      </c>
      <c r="D7" s="7">
        <v>2</v>
      </c>
      <c r="E7" s="3"/>
      <c r="F7" s="10">
        <f>D7*E7</f>
        <v>0</v>
      </c>
      <c r="G7" s="22" t="s">
        <v>42</v>
      </c>
      <c r="H7" s="23" t="s">
        <v>3</v>
      </c>
      <c r="I7" s="23">
        <v>1</v>
      </c>
      <c r="J7" s="3"/>
      <c r="K7" s="24">
        <f>I7*J7</f>
        <v>0</v>
      </c>
      <c r="L7" s="18"/>
    </row>
    <row r="8" spans="1:12" ht="39.75" customHeight="1">
      <c r="A8" s="9" t="s">
        <v>35</v>
      </c>
      <c r="B8" s="20" t="s">
        <v>56</v>
      </c>
      <c r="C8" s="7" t="s">
        <v>3</v>
      </c>
      <c r="D8" s="7">
        <v>1</v>
      </c>
      <c r="E8" s="3"/>
      <c r="F8" s="10">
        <f>D8*E8</f>
        <v>0</v>
      </c>
      <c r="G8" s="22" t="s">
        <v>43</v>
      </c>
      <c r="H8" s="23" t="s">
        <v>3</v>
      </c>
      <c r="I8" s="23">
        <v>1</v>
      </c>
      <c r="J8" s="3"/>
      <c r="K8" s="24">
        <f>I8*J8</f>
        <v>0</v>
      </c>
      <c r="L8" s="17"/>
    </row>
    <row r="9" spans="1:12" ht="39.75" customHeight="1">
      <c r="A9" s="61"/>
      <c r="B9" s="62"/>
      <c r="C9" s="63"/>
      <c r="D9" s="63"/>
      <c r="E9" s="62"/>
      <c r="F9" s="64"/>
      <c r="G9" s="22" t="s">
        <v>60</v>
      </c>
      <c r="H9" s="23" t="s">
        <v>3</v>
      </c>
      <c r="I9" s="23">
        <v>1</v>
      </c>
      <c r="J9" s="3"/>
      <c r="K9" s="24">
        <f>I9*J9</f>
        <v>0</v>
      </c>
      <c r="L9" s="18"/>
    </row>
    <row r="10" spans="1:12" ht="39.75" customHeight="1">
      <c r="A10" s="11"/>
      <c r="B10" s="21"/>
      <c r="C10" s="12"/>
      <c r="D10" s="12"/>
      <c r="E10" s="4"/>
      <c r="F10" s="13"/>
      <c r="G10" s="22" t="s">
        <v>44</v>
      </c>
      <c r="H10" s="23" t="s">
        <v>3</v>
      </c>
      <c r="I10" s="23">
        <v>1</v>
      </c>
      <c r="J10" s="3"/>
      <c r="K10" s="24">
        <f>I10*J10</f>
        <v>0</v>
      </c>
      <c r="L10" s="18"/>
    </row>
    <row r="11" spans="1:12" ht="39.75" customHeight="1" thickBot="1">
      <c r="A11" s="54" t="s">
        <v>24</v>
      </c>
      <c r="B11" s="55"/>
      <c r="C11" s="55"/>
      <c r="D11" s="55"/>
      <c r="E11" s="56"/>
      <c r="F11" s="15">
        <f>SUM(F5:F8)</f>
        <v>0</v>
      </c>
      <c r="G11" s="32" t="s">
        <v>19</v>
      </c>
      <c r="H11" s="33"/>
      <c r="I11" s="33"/>
      <c r="J11" s="34"/>
      <c r="K11" s="26">
        <f>SUM(K5:K10)</f>
        <v>0</v>
      </c>
      <c r="L11" s="19"/>
    </row>
    <row r="12" spans="1:12" ht="39.75" customHeight="1">
      <c r="A12" s="35" t="s">
        <v>48</v>
      </c>
      <c r="B12" s="36"/>
      <c r="C12" s="36"/>
      <c r="D12" s="36"/>
      <c r="E12" s="37"/>
      <c r="F12" s="25">
        <f>209000/1.22</f>
        <v>171311.47540983607</v>
      </c>
      <c r="G12" s="38">
        <f>IF(F11&lt;(F12+F13+F14+F15),"","Importo troppo elevato - pena esclusione!!")</f>
      </c>
      <c r="H12" s="39"/>
      <c r="I12" s="39"/>
      <c r="J12" s="39"/>
      <c r="K12" s="40"/>
      <c r="L12" s="18"/>
    </row>
    <row r="13" spans="1:12" ht="39.75" customHeight="1">
      <c r="A13" s="35" t="s">
        <v>49</v>
      </c>
      <c r="B13" s="36"/>
      <c r="C13" s="36"/>
      <c r="D13" s="36"/>
      <c r="E13" s="37"/>
      <c r="F13" s="25">
        <f>251000/1.22</f>
        <v>205737.7049180328</v>
      </c>
      <c r="G13" s="41"/>
      <c r="H13" s="42"/>
      <c r="I13" s="42"/>
      <c r="J13" s="42"/>
      <c r="K13" s="43"/>
      <c r="L13" s="18"/>
    </row>
    <row r="14" spans="1:12" ht="39.75" customHeight="1">
      <c r="A14" s="35" t="s">
        <v>50</v>
      </c>
      <c r="B14" s="36"/>
      <c r="C14" s="36"/>
      <c r="D14" s="36"/>
      <c r="E14" s="37"/>
      <c r="F14" s="25">
        <f>484000/1.22</f>
        <v>396721.31147540984</v>
      </c>
      <c r="G14" s="41"/>
      <c r="H14" s="42"/>
      <c r="I14" s="42"/>
      <c r="J14" s="42"/>
      <c r="K14" s="43"/>
      <c r="L14" s="18"/>
    </row>
    <row r="15" spans="1:12" ht="39.75" customHeight="1" thickBot="1">
      <c r="A15" s="35" t="s">
        <v>51</v>
      </c>
      <c r="B15" s="36"/>
      <c r="C15" s="36"/>
      <c r="D15" s="36"/>
      <c r="E15" s="37"/>
      <c r="F15" s="25">
        <f>257000/1.22</f>
        <v>210655.73770491805</v>
      </c>
      <c r="G15" s="44"/>
      <c r="H15" s="45"/>
      <c r="I15" s="45"/>
      <c r="J15" s="45"/>
      <c r="K15" s="46"/>
      <c r="L15" s="18"/>
    </row>
    <row r="16" spans="1:12" ht="39" customHeight="1" thickBot="1">
      <c r="A16" s="51" t="s">
        <v>21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16">
        <f>F11-K11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4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41.25" customHeight="1">
      <c r="A20" s="27" t="s">
        <v>58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</sheetData>
  <sheetProtection password="C62E" sheet="1" objects="1" scenarios="1" selectLockedCells="1"/>
  <mergeCells count="14">
    <mergeCell ref="A2:B2"/>
    <mergeCell ref="A1:L1"/>
    <mergeCell ref="L3:L4"/>
    <mergeCell ref="A16:K16"/>
    <mergeCell ref="A11:E11"/>
    <mergeCell ref="A12:E12"/>
    <mergeCell ref="A13:E13"/>
    <mergeCell ref="A14:E14"/>
    <mergeCell ref="A20:L20"/>
    <mergeCell ref="A3:F3"/>
    <mergeCell ref="G3:K3"/>
    <mergeCell ref="G11:J11"/>
    <mergeCell ref="A15:E15"/>
    <mergeCell ref="G12:K1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20"/>
  <sheetViews>
    <sheetView tabSelected="1" zoomScalePageLayoutView="0" workbookViewId="0" topLeftCell="A7">
      <selection activeCell="J5" sqref="J5:J10"/>
    </sheetView>
  </sheetViews>
  <sheetFormatPr defaultColWidth="11.421875" defaultRowHeight="12.75"/>
  <cols>
    <col min="1" max="1" width="5.140625" style="1" bestFit="1" customWidth="1"/>
    <col min="2" max="2" width="25.7109375" style="1" customWidth="1"/>
    <col min="3" max="3" width="3.8515625" style="1" bestFit="1" customWidth="1"/>
    <col min="4" max="4" width="5.00390625" style="1" bestFit="1" customWidth="1"/>
    <col min="5" max="6" width="12.7109375" style="1" customWidth="1"/>
    <col min="7" max="7" width="18.28125" style="1" customWidth="1"/>
    <col min="8" max="8" width="3.8515625" style="1" bestFit="1" customWidth="1"/>
    <col min="9" max="9" width="5.00390625" style="1" bestFit="1" customWidth="1"/>
    <col min="10" max="12" width="12.7109375" style="1" customWidth="1"/>
    <col min="13" max="16384" width="11.421875" style="1" customWidth="1"/>
  </cols>
  <sheetData>
    <row r="1" spans="1:12" ht="12.75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33" customHeight="1" thickBot="1">
      <c r="A2" s="47" t="s">
        <v>45</v>
      </c>
      <c r="B2" s="47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1.25" customHeight="1">
      <c r="A3" s="29" t="s">
        <v>10</v>
      </c>
      <c r="B3" s="30"/>
      <c r="C3" s="30"/>
      <c r="D3" s="30"/>
      <c r="E3" s="30"/>
      <c r="F3" s="31"/>
      <c r="G3" s="29" t="s">
        <v>22</v>
      </c>
      <c r="H3" s="30"/>
      <c r="I3" s="30"/>
      <c r="J3" s="30"/>
      <c r="K3" s="31"/>
      <c r="L3" s="57" t="s">
        <v>29</v>
      </c>
    </row>
    <row r="4" spans="1:12" ht="41.25" customHeight="1">
      <c r="A4" s="5" t="s">
        <v>11</v>
      </c>
      <c r="B4" s="6" t="s">
        <v>12</v>
      </c>
      <c r="C4" s="7" t="s">
        <v>13</v>
      </c>
      <c r="D4" s="6" t="s">
        <v>14</v>
      </c>
      <c r="E4" s="6" t="s">
        <v>15</v>
      </c>
      <c r="F4" s="8" t="s">
        <v>16</v>
      </c>
      <c r="G4" s="5" t="s">
        <v>27</v>
      </c>
      <c r="H4" s="7" t="s">
        <v>13</v>
      </c>
      <c r="I4" s="6" t="s">
        <v>14</v>
      </c>
      <c r="J4" s="6" t="s">
        <v>15</v>
      </c>
      <c r="K4" s="8" t="s">
        <v>16</v>
      </c>
      <c r="L4" s="58"/>
    </row>
    <row r="5" spans="1:12" ht="39.75" customHeight="1">
      <c r="A5" s="9" t="s">
        <v>32</v>
      </c>
      <c r="B5" s="20" t="s">
        <v>37</v>
      </c>
      <c r="C5" s="7" t="s">
        <v>3</v>
      </c>
      <c r="D5" s="7">
        <v>1</v>
      </c>
      <c r="E5" s="3"/>
      <c r="F5" s="10">
        <f>D5*E5</f>
        <v>0</v>
      </c>
      <c r="G5" s="22" t="s">
        <v>40</v>
      </c>
      <c r="H5" s="23" t="s">
        <v>3</v>
      </c>
      <c r="I5" s="23">
        <v>1</v>
      </c>
      <c r="J5" s="3"/>
      <c r="K5" s="24">
        <f>I5*J5</f>
        <v>0</v>
      </c>
      <c r="L5" s="17"/>
    </row>
    <row r="6" spans="1:12" ht="39.75" customHeight="1">
      <c r="A6" s="9" t="s">
        <v>33</v>
      </c>
      <c r="B6" s="20" t="s">
        <v>38</v>
      </c>
      <c r="C6" s="7" t="s">
        <v>3</v>
      </c>
      <c r="D6" s="7">
        <v>1</v>
      </c>
      <c r="E6" s="3"/>
      <c r="F6" s="10">
        <f>D6*E6</f>
        <v>0</v>
      </c>
      <c r="G6" s="22" t="s">
        <v>41</v>
      </c>
      <c r="H6" s="23" t="s">
        <v>3</v>
      </c>
      <c r="I6" s="23">
        <v>1</v>
      </c>
      <c r="J6" s="3"/>
      <c r="K6" s="24">
        <f>I6*J6</f>
        <v>0</v>
      </c>
      <c r="L6" s="17"/>
    </row>
    <row r="7" spans="1:12" ht="39.75" customHeight="1">
      <c r="A7" s="9" t="s">
        <v>34</v>
      </c>
      <c r="B7" s="20" t="s">
        <v>54</v>
      </c>
      <c r="C7" s="7" t="s">
        <v>3</v>
      </c>
      <c r="D7" s="7">
        <v>2</v>
      </c>
      <c r="E7" s="3"/>
      <c r="F7" s="10">
        <f>D7*E7</f>
        <v>0</v>
      </c>
      <c r="G7" s="22" t="s">
        <v>42</v>
      </c>
      <c r="H7" s="23" t="s">
        <v>3</v>
      </c>
      <c r="I7" s="23">
        <v>1</v>
      </c>
      <c r="J7" s="3"/>
      <c r="K7" s="24">
        <f>I7*J7</f>
        <v>0</v>
      </c>
      <c r="L7" s="18"/>
    </row>
    <row r="8" spans="1:12" ht="39.75" customHeight="1">
      <c r="A8" s="9" t="s">
        <v>35</v>
      </c>
      <c r="B8" s="20" t="s">
        <v>55</v>
      </c>
      <c r="C8" s="7" t="s">
        <v>3</v>
      </c>
      <c r="D8" s="7">
        <v>1</v>
      </c>
      <c r="E8" s="3"/>
      <c r="F8" s="10">
        <f>D8*E8</f>
        <v>0</v>
      </c>
      <c r="G8" s="22" t="s">
        <v>43</v>
      </c>
      <c r="H8" s="23" t="s">
        <v>3</v>
      </c>
      <c r="I8" s="23">
        <v>1</v>
      </c>
      <c r="J8" s="3"/>
      <c r="K8" s="24">
        <f>I8*J8</f>
        <v>0</v>
      </c>
      <c r="L8" s="18"/>
    </row>
    <row r="9" spans="1:12" ht="39.75" customHeight="1">
      <c r="A9" s="61"/>
      <c r="B9" s="62"/>
      <c r="C9" s="63"/>
      <c r="D9" s="63"/>
      <c r="E9" s="62"/>
      <c r="F9" s="64"/>
      <c r="G9" s="22" t="s">
        <v>60</v>
      </c>
      <c r="H9" s="23" t="s">
        <v>3</v>
      </c>
      <c r="I9" s="23">
        <v>1</v>
      </c>
      <c r="J9" s="3"/>
      <c r="K9" s="24">
        <f>I9*J9</f>
        <v>0</v>
      </c>
      <c r="L9" s="18"/>
    </row>
    <row r="10" spans="1:12" ht="39.75" customHeight="1">
      <c r="A10" s="11"/>
      <c r="B10" s="21"/>
      <c r="C10" s="12"/>
      <c r="D10" s="12"/>
      <c r="E10" s="4"/>
      <c r="F10" s="13"/>
      <c r="G10" s="22" t="s">
        <v>44</v>
      </c>
      <c r="H10" s="23" t="s">
        <v>3</v>
      </c>
      <c r="I10" s="23">
        <v>1</v>
      </c>
      <c r="J10" s="3"/>
      <c r="K10" s="24">
        <f>I10*J10</f>
        <v>0</v>
      </c>
      <c r="L10" s="18"/>
    </row>
    <row r="11" spans="1:12" ht="39.75" customHeight="1" thickBot="1">
      <c r="A11" s="54" t="s">
        <v>30</v>
      </c>
      <c r="B11" s="55"/>
      <c r="C11" s="55"/>
      <c r="D11" s="55"/>
      <c r="E11" s="56"/>
      <c r="F11" s="15">
        <f>SUM(F5:F8)</f>
        <v>0</v>
      </c>
      <c r="G11" s="32" t="s">
        <v>25</v>
      </c>
      <c r="H11" s="33"/>
      <c r="I11" s="33"/>
      <c r="J11" s="34"/>
      <c r="K11" s="26">
        <f>SUM(K5:K10)</f>
        <v>0</v>
      </c>
      <c r="L11" s="19"/>
    </row>
    <row r="12" spans="1:12" ht="39.75" customHeight="1">
      <c r="A12" s="35" t="s">
        <v>46</v>
      </c>
      <c r="B12" s="36"/>
      <c r="C12" s="36"/>
      <c r="D12" s="36"/>
      <c r="E12" s="37"/>
      <c r="F12" s="25">
        <f>209000/1.22</f>
        <v>171311.47540983607</v>
      </c>
      <c r="G12" s="38">
        <f>IF(F11&lt;(F12+F13+F14+F15),"","Betrag zu hoch=Ausschluss!!")</f>
      </c>
      <c r="H12" s="39"/>
      <c r="I12" s="39"/>
      <c r="J12" s="39"/>
      <c r="K12" s="40"/>
      <c r="L12" s="18"/>
    </row>
    <row r="13" spans="1:12" ht="39.75" customHeight="1">
      <c r="A13" s="35" t="s">
        <v>47</v>
      </c>
      <c r="B13" s="36"/>
      <c r="C13" s="36"/>
      <c r="D13" s="36"/>
      <c r="E13" s="37"/>
      <c r="F13" s="25">
        <f>251000/1.22</f>
        <v>205737.7049180328</v>
      </c>
      <c r="G13" s="41"/>
      <c r="H13" s="42"/>
      <c r="I13" s="42"/>
      <c r="J13" s="42"/>
      <c r="K13" s="43"/>
      <c r="L13" s="18"/>
    </row>
    <row r="14" spans="1:12" ht="39.75" customHeight="1">
      <c r="A14" s="35" t="s">
        <v>52</v>
      </c>
      <c r="B14" s="36"/>
      <c r="C14" s="36"/>
      <c r="D14" s="36"/>
      <c r="E14" s="37"/>
      <c r="F14" s="25">
        <f>484000/1.22</f>
        <v>396721.31147540984</v>
      </c>
      <c r="G14" s="41"/>
      <c r="H14" s="42"/>
      <c r="I14" s="42"/>
      <c r="J14" s="42"/>
      <c r="K14" s="43"/>
      <c r="L14" s="18"/>
    </row>
    <row r="15" spans="1:12" ht="39.75" customHeight="1" thickBot="1">
      <c r="A15" s="35" t="s">
        <v>53</v>
      </c>
      <c r="B15" s="36"/>
      <c r="C15" s="36"/>
      <c r="D15" s="36"/>
      <c r="E15" s="37"/>
      <c r="F15" s="25">
        <f>257000/1.22</f>
        <v>210655.73770491805</v>
      </c>
      <c r="G15" s="44"/>
      <c r="H15" s="45"/>
      <c r="I15" s="45"/>
      <c r="J15" s="45"/>
      <c r="K15" s="46"/>
      <c r="L15" s="18"/>
    </row>
    <row r="16" spans="1:12" ht="39" customHeight="1" thickBot="1">
      <c r="A16" s="59" t="s">
        <v>20</v>
      </c>
      <c r="B16" s="60"/>
      <c r="C16" s="60"/>
      <c r="D16" s="60"/>
      <c r="E16" s="60"/>
      <c r="F16" s="60"/>
      <c r="G16" s="52"/>
      <c r="H16" s="52"/>
      <c r="I16" s="52"/>
      <c r="J16" s="52"/>
      <c r="K16" s="53"/>
      <c r="L16" s="16">
        <f>F11-K11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4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9.75" customHeight="1">
      <c r="A20" s="27" t="s">
        <v>59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</sheetData>
  <sheetProtection password="C62E" sheet="1" objects="1" scenarios="1" selectLockedCells="1"/>
  <mergeCells count="14">
    <mergeCell ref="A2:B2"/>
    <mergeCell ref="A1:L1"/>
    <mergeCell ref="L3:L4"/>
    <mergeCell ref="A16:K16"/>
    <mergeCell ref="A11:E11"/>
    <mergeCell ref="A12:E12"/>
    <mergeCell ref="A13:E13"/>
    <mergeCell ref="A14:E14"/>
    <mergeCell ref="A20:L20"/>
    <mergeCell ref="A3:F3"/>
    <mergeCell ref="G3:K3"/>
    <mergeCell ref="G11:J11"/>
    <mergeCell ref="A15:E15"/>
    <mergeCell ref="G12:K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Wieser</dc:creator>
  <cp:keywords/>
  <dc:description/>
  <cp:lastModifiedBy>Lenisa, Alberto</cp:lastModifiedBy>
  <cp:lastPrinted>2015-03-13T18:40:58Z</cp:lastPrinted>
  <dcterms:created xsi:type="dcterms:W3CDTF">2011-11-02T09:50:47Z</dcterms:created>
  <dcterms:modified xsi:type="dcterms:W3CDTF">2017-09-20T12:59:01Z</dcterms:modified>
  <cp:category/>
  <cp:version/>
  <cp:contentType/>
  <cp:contentStatus/>
</cp:coreProperties>
</file>