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6" yWindow="32766" windowWidth="24048" windowHeight="9582" activeTab="0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_xlfn.SINGLE" hidden="1">#NAME?</definedName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<sst xmlns="http://schemas.openxmlformats.org/spreadsheetml/2006/main" count="2176" uniqueCount="1116">
  <si>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</si>
  <si>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</si>
  <si>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</si>
  <si>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</si>
  <si>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</si>
  <si>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</si>
  <si>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</si>
  <si>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</si>
  <si>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</si>
  <si>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</si>
  <si>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</si>
  <si>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</si>
  <si>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</si>
  <si>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</si>
  <si>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</si>
  <si>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</si>
  <si>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</si>
  <si>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</si>
  <si>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</si>
  <si>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</si>
  <si>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</si>
  <si>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</si>
  <si>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</si>
  <si>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</si>
  <si>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</si>
  <si>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</si>
  <si>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</si>
  <si>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</si>
  <si>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</si>
  <si>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</si>
  <si>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</si>
  <si>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</si>
  <si>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</si>
  <si>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</si>
  <si>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</si>
  <si>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</si>
  <si>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</si>
  <si>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</si>
  <si>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</si>
  <si>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</si>
  <si>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</si>
  <si>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</si>
  <si>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</si>
  <si>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</si>
  <si>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</si>
  <si>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</si>
  <si>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</si>
  <si>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</si>
  <si>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</si>
  <si>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</si>
  <si>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</si>
  <si>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</si>
  <si>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</si>
  <si>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</si>
  <si>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</si>
  <si>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</si>
  <si>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</si>
  <si>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</si>
  <si>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</si>
  <si>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</si>
  <si>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</si>
  <si>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</si>
  <si>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</si>
  <si>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</si>
  <si>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</si>
  <si>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</si>
  <si>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</si>
  <si>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</si>
  <si>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</si>
  <si>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</si>
  <si>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</si>
  <si>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</si>
  <si>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</si>
  <si>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</si>
  <si>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</si>
  <si>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</si>
  <si>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</si>
  <si>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</si>
  <si>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</si>
  <si>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</si>
  <si>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</si>
  <si>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</si>
  <si>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</si>
  <si>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</si>
  <si>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</si>
  <si>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</si>
  <si>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</si>
  <si>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</si>
  <si>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</si>
  <si>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</si>
  <si>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</si>
  <si>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</si>
  <si>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</si>
  <si>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</si>
  <si>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</si>
  <si>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</si>
  <si>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</si>
  <si>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</si>
  <si>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</si>
  <si>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</si>
  <si>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</si>
  <si>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</si>
  <si>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</si>
  <si>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</si>
  <si>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</si>
  <si>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</si>
  <si>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</si>
  <si>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</si>
  <si>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</si>
  <si>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</si>
  <si>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</si>
  <si>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</si>
  <si>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</si>
  <si>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</si>
  <si>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</si>
  <si>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</si>
  <si>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</si>
  <si>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</si>
  <si>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</si>
  <si>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</si>
  <si>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</si>
  <si>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</si>
  <si>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</si>
  <si>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</si>
  <si>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</si>
  <si>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</si>
  <si>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</si>
  <si>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</si>
  <si>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</si>
  <si>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</si>
  <si>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</si>
  <si>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</si>
  <si>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</si>
  <si>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</si>
  <si>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</si>
  <si>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</si>
  <si>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</si>
  <si>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</si>
  <si>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</si>
  <si>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</si>
  <si>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</si>
  <si>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</si>
  <si>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</si>
  <si>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</si>
  <si>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</si>
  <si>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</si>
  <si>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</si>
  <si>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</si>
  <si>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</si>
  <si>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</si>
  <si>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</si>
  <si>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</si>
  <si>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</si>
  <si>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</si>
  <si>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</si>
  <si>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</si>
  <si>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</si>
  <si>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</si>
  <si>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</si>
  <si>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</si>
  <si>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</si>
  <si>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</si>
  <si>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</si>
  <si>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</si>
  <si>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</si>
  <si>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</si>
  <si>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</si>
  <si>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</si>
  <si>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</si>
  <si>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</si>
  <si>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</si>
  <si>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</si>
  <si>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</si>
  <si>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</si>
  <si>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</si>
  <si>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</si>
  <si>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</si>
  <si>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</si>
  <si>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</si>
  <si>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</si>
  <si>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</si>
  <si>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</si>
  <si>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</si>
  <si>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</si>
  <si>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</si>
  <si>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</si>
  <si>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</si>
  <si>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</si>
  <si>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</si>
  <si>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</si>
  <si>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</si>
  <si>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</si>
  <si>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</si>
  <si>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</si>
  <si>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</si>
  <si>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</si>
  <si>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</si>
  <si>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</si>
  <si>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</si>
  <si>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</si>
  <si>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</si>
  <si>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</si>
  <si>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</si>
  <si>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</si>
  <si>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</si>
  <si>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</si>
  <si>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</si>
  <si>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</si>
  <si>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</si>
  <si>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</si>
  <si>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</si>
  <si>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</si>
  <si>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</si>
  <si>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</si>
  <si>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</si>
  <si>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</si>
  <si>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</si>
  <si>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</si>
  <si>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</si>
  <si>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</si>
  <si>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</si>
  <si>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</si>
  <si>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</si>
  <si>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</si>
  <si>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</si>
  <si>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</si>
  <si>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</si>
  <si>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</si>
  <si>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</si>
  <si>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</si>
  <si>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</si>
  <si>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</si>
  <si>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</si>
  <si>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</si>
  <si>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</si>
  <si>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</si>
  <si>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</si>
  <si>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</si>
  <si>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</si>
  <si>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</si>
  <si>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</si>
  <si>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</si>
  <si>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</si>
  <si>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</si>
  <si>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</si>
  <si>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</si>
  <si>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</si>
  <si>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</si>
  <si>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</si>
  <si>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</si>
  <si>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</si>
  <si>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</si>
  <si>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</si>
  <si>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</si>
  <si>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</si>
  <si>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</si>
  <si>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</si>
  <si>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</si>
  <si>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</si>
  <si>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</si>
  <si>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</si>
  <si>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</si>
  <si>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</si>
  <si>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</si>
  <si>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</si>
  <si>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</si>
  <si>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</si>
  <si>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</si>
  <si>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</si>
  <si>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</si>
  <si>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</si>
  <si>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</si>
  <si>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</si>
  <si>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</si>
  <si>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</si>
  <si>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</si>
  <si>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</si>
  <si>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</si>
  <si>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</si>
  <si>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</si>
  <si>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</si>
  <si>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</si>
  <si>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</si>
  <si>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</si>
  <si>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</si>
  <si>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</si>
  <si>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</si>
  <si>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Ausschreibungsbetrag (ohne Sicherheitsmaßnahmen): Pauschal</t>
  </si>
  <si>
    <t>CUI-Kodex:</t>
  </si>
  <si>
    <t>01.04.14.08.c</t>
  </si>
  <si>
    <t>01.04.14.08.d</t>
  </si>
  <si>
    <t>02.01.03.11.a*</t>
  </si>
  <si>
    <t>02.01.03.12*</t>
  </si>
  <si>
    <t>02.02.03.01.a</t>
  </si>
  <si>
    <t>02.02.04.01.b</t>
  </si>
  <si>
    <t>02.02.04.02.a</t>
  </si>
  <si>
    <t>02.02.04.02.c</t>
  </si>
  <si>
    <t>02.02.04.02.d</t>
  </si>
  <si>
    <t>02.02.05.01.b</t>
  </si>
  <si>
    <t>02.04.80.50.a</t>
  </si>
  <si>
    <t>02.04.80.50.a_</t>
  </si>
  <si>
    <t>02.04.85.03.a</t>
  </si>
  <si>
    <t>02.05.02.01.a</t>
  </si>
  <si>
    <t>02.07.01.04.d</t>
  </si>
  <si>
    <t>02.07.01.11*</t>
  </si>
  <si>
    <t>02.07.03.13.a*</t>
  </si>
  <si>
    <t>02.07.03.13.b*</t>
  </si>
  <si>
    <t>02.07.04.03.a*</t>
  </si>
  <si>
    <t>02.07.04.03.b*</t>
  </si>
  <si>
    <t>02.07.04.03.c*</t>
  </si>
  <si>
    <t>02.07.04.03.d*</t>
  </si>
  <si>
    <t>02.07.04.03.e*</t>
  </si>
  <si>
    <t>02.07.04.03.f*</t>
  </si>
  <si>
    <t>02.07.04.03.g*</t>
  </si>
  <si>
    <t>02.07.04.03.h*</t>
  </si>
  <si>
    <t>02.07.04.03.i*</t>
  </si>
  <si>
    <t>02.07.04.03.j*</t>
  </si>
  <si>
    <t>02.07.04.03.k*</t>
  </si>
  <si>
    <t>02.07.04.03.l*</t>
  </si>
  <si>
    <t>02.07.04.03.m*</t>
  </si>
  <si>
    <t>02.07.04.03.n*</t>
  </si>
  <si>
    <t>02.07.04.03.o*</t>
  </si>
  <si>
    <t>02.07.04.03.p*</t>
  </si>
  <si>
    <t>02.07.04.03.q*</t>
  </si>
  <si>
    <t>02.07.04.03.r*</t>
  </si>
  <si>
    <t>02.07.04.03.s*</t>
  </si>
  <si>
    <t>02.07.04.03.t*</t>
  </si>
  <si>
    <t>02.07.04.03.u*</t>
  </si>
  <si>
    <t>02.07.04.03.v*</t>
  </si>
  <si>
    <t>02.07.04.03.w*</t>
  </si>
  <si>
    <t>02.07.04.04.a*</t>
  </si>
  <si>
    <t>02.07.04.04.b*</t>
  </si>
  <si>
    <t>02.07.04.04.c*</t>
  </si>
  <si>
    <t>02.07.04.04.d*</t>
  </si>
  <si>
    <t>02.07.04.04.e*</t>
  </si>
  <si>
    <t>02.07.04.04.f*</t>
  </si>
  <si>
    <t>02.07.04.04.g*</t>
  </si>
  <si>
    <t>02.07.04.04.h*</t>
  </si>
  <si>
    <t>02.07.04.04.i*</t>
  </si>
  <si>
    <t>02.07.04.05.a*</t>
  </si>
  <si>
    <t>02.07.04.05.b*</t>
  </si>
  <si>
    <t>02.07.06.01.e</t>
  </si>
  <si>
    <t>02.09.01.02.b</t>
  </si>
  <si>
    <t>02.09.01.08.a</t>
  </si>
  <si>
    <t>02.09.01.13.d</t>
  </si>
  <si>
    <t>02.09.02.05.b</t>
  </si>
  <si>
    <t>02.10.02.13.a*</t>
  </si>
  <si>
    <t>02.10.02.13.b*</t>
  </si>
  <si>
    <t>02.10.02.13.c*</t>
  </si>
  <si>
    <t>02.10.02.13.d*</t>
  </si>
  <si>
    <t>02.10.02.14*</t>
  </si>
  <si>
    <t>02.10.02.15.a*</t>
  </si>
  <si>
    <t>02.10.03.10*</t>
  </si>
  <si>
    <t>02.10.03.11.a*</t>
  </si>
  <si>
    <t>02.10.03.11.b*</t>
  </si>
  <si>
    <t>02.10.03.12*</t>
  </si>
  <si>
    <t>02.10.04.02.a</t>
  </si>
  <si>
    <t>02.10.04.02.e</t>
  </si>
  <si>
    <t>02.11.03.01.d</t>
  </si>
  <si>
    <t>02.11.04.01.d</t>
  </si>
  <si>
    <t>02.11.04.01.g</t>
  </si>
  <si>
    <t>02.11.04.01.h</t>
  </si>
  <si>
    <t>02.11.04.02.b</t>
  </si>
  <si>
    <t>02.11.07.01.a</t>
  </si>
  <si>
    <t>02.11.07.01.b</t>
  </si>
  <si>
    <t>02.12.01.06.b*</t>
  </si>
  <si>
    <t>02.12.01.09.e</t>
  </si>
  <si>
    <t>02.12.01.09.u</t>
  </si>
  <si>
    <t>02.12.01.09.v*</t>
  </si>
  <si>
    <t>02.12.01.10.a*</t>
  </si>
  <si>
    <t>02.12.01.16.b*</t>
  </si>
  <si>
    <t>02.12.01.26.a*</t>
  </si>
  <si>
    <t>02.12.01.27.a*</t>
  </si>
  <si>
    <t>02.12.01.27.b*</t>
  </si>
  <si>
    <t>02.12.01.27.c*</t>
  </si>
  <si>
    <t>02.12.01.28.a*</t>
  </si>
  <si>
    <t>02.12.01.28.b*</t>
  </si>
  <si>
    <t>02.12.01.29.a*</t>
  </si>
  <si>
    <t>02.12.01.30.a*</t>
  </si>
  <si>
    <t>02.12.01.30.b*</t>
  </si>
  <si>
    <t>02.12.02.01.d</t>
  </si>
  <si>
    <t>02.12.02.02.f</t>
  </si>
  <si>
    <t>02.12.02.03.e</t>
  </si>
  <si>
    <t>02.12.02.22.a*</t>
  </si>
  <si>
    <t>02.12.02.22.b*</t>
  </si>
  <si>
    <t>02.12.02.22.c*</t>
  </si>
  <si>
    <t>02.12.03.01.a</t>
  </si>
  <si>
    <t>02.12.03.01.b</t>
  </si>
  <si>
    <t>02.12.03.22</t>
  </si>
  <si>
    <t>02.15.01.04.a</t>
  </si>
  <si>
    <t>02.15.01.06.b</t>
  </si>
  <si>
    <t>02.16.02.02.b</t>
  </si>
  <si>
    <t>02.16.02.03.a</t>
  </si>
  <si>
    <t>02.16.02.05.a</t>
  </si>
  <si>
    <t>02.16.06.03</t>
  </si>
  <si>
    <t>02.16.08.21.c</t>
  </si>
  <si>
    <t>02.16.08.25</t>
  </si>
  <si>
    <t>02.16.09.01.f</t>
  </si>
  <si>
    <t>02.16.09.03.f</t>
  </si>
  <si>
    <t>02.16.09.04</t>
  </si>
  <si>
    <t>02.16.09.23.c*</t>
  </si>
  <si>
    <t>02.17.01.01.a</t>
  </si>
  <si>
    <t>02.17.01.02</t>
  </si>
  <si>
    <t>02.17.05.01.a</t>
  </si>
  <si>
    <t>02.17.07.01.b</t>
  </si>
  <si>
    <t>02.17.07.02.a</t>
  </si>
  <si>
    <t>02.17.07.03.b</t>
  </si>
  <si>
    <t>02.17.07.04.a</t>
  </si>
  <si>
    <t>02.17.07.05.a</t>
  </si>
  <si>
    <t>02.17.07.05.b</t>
  </si>
  <si>
    <t>02.17.07.05.d</t>
  </si>
  <si>
    <t>02.17.07.05.e</t>
  </si>
  <si>
    <t>02.17.07.05.h</t>
  </si>
  <si>
    <t>02.17.07.05.i</t>
  </si>
  <si>
    <t>02.17.07.05.j</t>
  </si>
  <si>
    <t>02.17.07.06.a</t>
  </si>
  <si>
    <t>03.01.01.01.m</t>
  </si>
  <si>
    <t>03.02.02.01.b</t>
  </si>
  <si>
    <t>03.02.02.01.d</t>
  </si>
  <si>
    <t>03.02.02.02.n</t>
  </si>
  <si>
    <t>03.02.02.02.o</t>
  </si>
  <si>
    <t>03.02.02.02.t</t>
  </si>
  <si>
    <t>03.05.05.04.a*</t>
  </si>
  <si>
    <t>03.05.05.04.b*</t>
  </si>
  <si>
    <t>03.05.05.04.c*</t>
  </si>
  <si>
    <t>03.05.05.04.d*</t>
  </si>
  <si>
    <t>03.05.05.05.a*</t>
  </si>
  <si>
    <t>03.05.05.05.b*</t>
  </si>
  <si>
    <t>03.06.02.03.a*</t>
  </si>
  <si>
    <t>03.06.02.03.c*</t>
  </si>
  <si>
    <t>03.06.02.04.a*</t>
  </si>
  <si>
    <t>03.06.02.04.b*</t>
  </si>
  <si>
    <t>03.06.02.04.c*</t>
  </si>
  <si>
    <t>03.06.02.04.d*</t>
  </si>
  <si>
    <t>03.06.03.08.a*</t>
  </si>
  <si>
    <t>03.06.03.08.c*</t>
  </si>
  <si>
    <t>03.06.03.08.d*</t>
  </si>
  <si>
    <t>03.06.03.09.a*</t>
  </si>
  <si>
    <t>03.06.03.09.b*</t>
  </si>
  <si>
    <t>03.06.03.10.a*</t>
  </si>
  <si>
    <t>03.06.03.10.b*</t>
  </si>
  <si>
    <t>03.07.01.07*</t>
  </si>
  <si>
    <t>03.07.01.08*</t>
  </si>
  <si>
    <t>03.07.01.09*</t>
  </si>
  <si>
    <t>03.07.01.10*</t>
  </si>
  <si>
    <t>03.08.01.02.c*</t>
  </si>
  <si>
    <t>03.08.01.02.d*</t>
  </si>
  <si>
    <t>03.08.01.04*</t>
  </si>
  <si>
    <t>03.08.01.05*</t>
  </si>
  <si>
    <t>03.10.03.01.c*</t>
  </si>
  <si>
    <t>04.01.01.07.c</t>
  </si>
  <si>
    <t>04.01.01.10</t>
  </si>
  <si>
    <t>04.01.02.05.a</t>
  </si>
  <si>
    <t>04.01.02.05.b</t>
  </si>
  <si>
    <t>04.01.02.05.c</t>
  </si>
  <si>
    <t>04.01.02.11.b</t>
  </si>
  <si>
    <t>04.01.03.03.a</t>
  </si>
  <si>
    <t>04.01.03.05.a</t>
  </si>
  <si>
    <t>04.01.03.05.c</t>
  </si>
  <si>
    <t>04.01.03.09.a</t>
  </si>
  <si>
    <t>04.05.01.05.b*</t>
  </si>
  <si>
    <t>04.05.01.05.c*</t>
  </si>
  <si>
    <t>04.05.01.07.c*</t>
  </si>
  <si>
    <t>04.05.01.20.a</t>
  </si>
  <si>
    <t>04.05.01.25.a*</t>
  </si>
  <si>
    <t>04.05.02.21.a*</t>
  </si>
  <si>
    <t>04.05.02.21.b*</t>
  </si>
  <si>
    <t>04.05.02.22*</t>
  </si>
  <si>
    <t>04.05.02.23.a*</t>
  </si>
  <si>
    <t>04.05.02.23.b*</t>
  </si>
  <si>
    <t>04.05.02.24.a*</t>
  </si>
  <si>
    <t>04.05.02.24.b*</t>
  </si>
  <si>
    <t>04.05.02.24.c*</t>
  </si>
  <si>
    <t>04.05.03.01.a</t>
  </si>
  <si>
    <t>04.05.03.06.a*</t>
  </si>
  <si>
    <t>04.05.03.06.b*</t>
  </si>
  <si>
    <t>04.05.03.06.c*</t>
  </si>
  <si>
    <t>04.05.03.06.d*</t>
  </si>
  <si>
    <t>04.05.03.06.e*</t>
  </si>
  <si>
    <t>04.05.03.07.a*</t>
  </si>
  <si>
    <t>04.05.03.08.a*</t>
  </si>
  <si>
    <t>04.05.03.08.b*</t>
  </si>
  <si>
    <t>04.05.04.05.d*</t>
  </si>
  <si>
    <t>04.05.04.05.e*</t>
  </si>
  <si>
    <t>04.05.04.05.f*</t>
  </si>
  <si>
    <t>05.01.02.11.a*</t>
  </si>
  <si>
    <t>05.01.02.11.b*</t>
  </si>
  <si>
    <t>05.01.02.12.a*</t>
  </si>
  <si>
    <t>05.01.02.12.b*</t>
  </si>
  <si>
    <t>05.01.03.02.a*</t>
  </si>
  <si>
    <t>05.02.02.11.a*</t>
  </si>
  <si>
    <t>05.02.02.12.a*</t>
  </si>
  <si>
    <t>05.03.02.03.a*</t>
  </si>
  <si>
    <t>06.01.01.01</t>
  </si>
  <si>
    <t>06.01.03.01</t>
  </si>
  <si>
    <t>06.01.03.01_</t>
  </si>
  <si>
    <t>06.01.06.02</t>
  </si>
  <si>
    <t>06.02.02.03*</t>
  </si>
  <si>
    <t>06.03.01.02*</t>
  </si>
  <si>
    <t>06.03.02.12.a*</t>
  </si>
  <si>
    <t>06.03.02.12.b*</t>
  </si>
  <si>
    <t>06.03.02.13*</t>
  </si>
  <si>
    <t>06.06.01.01.f*</t>
  </si>
  <si>
    <t>06.06.01.05</t>
  </si>
  <si>
    <t>06.06.02.01</t>
  </si>
  <si>
    <t>06.09.03.01.a*</t>
  </si>
  <si>
    <t>06.09.03.01.b*</t>
  </si>
  <si>
    <t>06.09.03.01.c*</t>
  </si>
  <si>
    <t>07.01.01.01.d</t>
  </si>
  <si>
    <t>07.01.03.14.a</t>
  </si>
  <si>
    <t>07.01.06.05.a*</t>
  </si>
  <si>
    <t>07.01.06.05.b*</t>
  </si>
  <si>
    <t>07.01.06.05.c*</t>
  </si>
  <si>
    <t>07.01.06.05.d*</t>
  </si>
  <si>
    <t>07.01.06.06.a*</t>
  </si>
  <si>
    <t>07.01.06.06.b*</t>
  </si>
  <si>
    <t>08.21.17.01.a*</t>
  </si>
  <si>
    <t>08.32.01.01.a*</t>
  </si>
  <si>
    <t>09.03.02.16.a*</t>
  </si>
  <si>
    <t>09.03.02.16.b*</t>
  </si>
  <si>
    <t>09.03.02.16.c*</t>
  </si>
  <si>
    <t>09.03.02.16.d*</t>
  </si>
  <si>
    <t>09.03.02.17.a*</t>
  </si>
  <si>
    <t>09.03.02.17.b*</t>
  </si>
  <si>
    <t>09.03.02.17.c*</t>
  </si>
  <si>
    <t>09.03.02.17.d*</t>
  </si>
  <si>
    <t>09.03.02.17.e*</t>
  </si>
  <si>
    <t>09.03.02.17.f*</t>
  </si>
  <si>
    <t>09.03.02.17.h*</t>
  </si>
  <si>
    <t>09.03.02.18.a*</t>
  </si>
  <si>
    <t>09.03.02.18.b*</t>
  </si>
  <si>
    <t>09.03.02.18.c*</t>
  </si>
  <si>
    <t>09.03.04.06.a*</t>
  </si>
  <si>
    <t>09.03.04.06.b*</t>
  </si>
  <si>
    <t>09.03.04.06.c*</t>
  </si>
  <si>
    <t>09.03.04.06.d*</t>
  </si>
  <si>
    <t>09.04.05.06*</t>
  </si>
  <si>
    <t>09.04.06.01*</t>
  </si>
  <si>
    <t>09.05.01.04.a*</t>
  </si>
  <si>
    <t>09.05.01.04.b*</t>
  </si>
  <si>
    <t>09.05.01.05.a*</t>
  </si>
  <si>
    <t>09.05.01.06.a*</t>
  </si>
  <si>
    <t>09.05.02.06.a*</t>
  </si>
  <si>
    <t>09.06.03.01.c*</t>
  </si>
  <si>
    <t>09.06.03.05.a*</t>
  </si>
  <si>
    <t>09.09.01.01*</t>
  </si>
  <si>
    <t>10.01.02.01.a*</t>
  </si>
  <si>
    <t>10.01.02.01.b*</t>
  </si>
  <si>
    <t>10.01.02.01.c*</t>
  </si>
  <si>
    <t>10.01.02.01.d*</t>
  </si>
  <si>
    <t>10.01.02.01.e*</t>
  </si>
  <si>
    <t>10.02.02.01.a*</t>
  </si>
  <si>
    <t>10.03.01.08.a*</t>
  </si>
  <si>
    <t>10.07.01.01.i*</t>
  </si>
  <si>
    <t>10.07.01.01.l*</t>
  </si>
  <si>
    <t>10.10.01.05.a</t>
  </si>
  <si>
    <t>12.08.01.03.a*</t>
  </si>
  <si>
    <t>12.08.01.03.b*</t>
  </si>
  <si>
    <t>12.08.01.03.c*</t>
  </si>
  <si>
    <t>12.08.01.03.d*</t>
  </si>
  <si>
    <t>12.08.01.03.e*</t>
  </si>
  <si>
    <t>12.08.01.03.f*</t>
  </si>
  <si>
    <t>12.08.01.03.g*</t>
  </si>
  <si>
    <t>12.08.01.03.h*</t>
  </si>
  <si>
    <t>12.08.01.03.i*</t>
  </si>
  <si>
    <t>12.08.01.03.l*</t>
  </si>
  <si>
    <t>12.08.01.03.m*</t>
  </si>
  <si>
    <t>12.08.01.04.a*</t>
  </si>
  <si>
    <t>12.08.01.05.a*</t>
  </si>
  <si>
    <t>12.08.01.05.b*</t>
  </si>
  <si>
    <t>12.08.01.05.c*</t>
  </si>
  <si>
    <t>12.08.01.05.d*</t>
  </si>
  <si>
    <t>12.08.01.05.e*</t>
  </si>
  <si>
    <t>12.08.01.05.f*</t>
  </si>
  <si>
    <t>12.08.01.05.g*</t>
  </si>
  <si>
    <t>12.08.01.05.h*</t>
  </si>
  <si>
    <t>12.08.01.05.i*</t>
  </si>
  <si>
    <t>12.08.01.05.l*</t>
  </si>
  <si>
    <t>12.09.01.07.a*</t>
  </si>
  <si>
    <t>12.09.01.07.b*</t>
  </si>
  <si>
    <t>12.09.01.08.a*</t>
  </si>
  <si>
    <t>12.09.01.08.b*</t>
  </si>
  <si>
    <t>17.01.01.03.b</t>
  </si>
  <si>
    <t>17.01.01.04.c</t>
  </si>
  <si>
    <t>17.01.02.06.a</t>
  </si>
  <si>
    <t>17.03.01.01*</t>
  </si>
  <si>
    <t>17.03.01.02*</t>
  </si>
  <si>
    <t>53.10.02.01</t>
  </si>
  <si>
    <t>53.10.05.01.B</t>
  </si>
  <si>
    <t>53.10.12.01.A</t>
  </si>
  <si>
    <t>53.11.02.01</t>
  </si>
  <si>
    <t>53.11.12.01.A</t>
  </si>
  <si>
    <t>54.02.05.05.B</t>
  </si>
  <si>
    <t>54.02.20.03.B</t>
  </si>
  <si>
    <t>54.45.02.02</t>
  </si>
  <si>
    <t>54.45.02.08</t>
  </si>
  <si>
    <t>75.10.09.02.A</t>
  </si>
  <si>
    <t>75.10.09.02.B</t>
  </si>
  <si>
    <t>75.10.09.02.C</t>
  </si>
  <si>
    <t>75.10.09.02.E</t>
  </si>
  <si>
    <t>77.02.02.01.B</t>
  </si>
  <si>
    <t>77.06.01.01.C</t>
  </si>
  <si>
    <t>77.16.01.01.G*</t>
  </si>
  <si>
    <t>78.10.01.03.A*</t>
  </si>
  <si>
    <t>85.05.05.10</t>
  </si>
  <si>
    <t>85.05.10.06.A</t>
  </si>
  <si>
    <t>85.05.10.16.A</t>
  </si>
  <si>
    <t>85.05.10.27.A</t>
  </si>
  <si>
    <t>85.05.10.28.A</t>
  </si>
  <si>
    <t>85.10.01.05.C</t>
  </si>
  <si>
    <t>85.10.10.05.A</t>
  </si>
  <si>
    <t>85.10.10.05.C</t>
  </si>
  <si>
    <t>85.10.80.05.C</t>
  </si>
  <si>
    <t>86.01.01.02.B</t>
  </si>
  <si>
    <t>86.30.01.01.B</t>
  </si>
  <si>
    <t>86.30.01.10.F</t>
  </si>
  <si>
    <t>86.30.01.11.C</t>
  </si>
  <si>
    <t>86.30.01.22.F</t>
  </si>
  <si>
    <t>86.30.02.01.A</t>
  </si>
  <si>
    <t>86.30.02.01.C</t>
  </si>
  <si>
    <t>86.30.02.01.D</t>
  </si>
  <si>
    <t>86.30.02.01.I</t>
  </si>
  <si>
    <t>86.30.02.01.O</t>
  </si>
  <si>
    <t>B.06.50.0035.010</t>
  </si>
  <si>
    <t>Porta scorrevole interno muro ad anta singola senza stipiti 800Xh.2200 mm - denominata P3.1§Schiebetür in der Wand laufend, einflügelig, ohne Gewände 800XH.2200 mm - genannt P3.1</t>
  </si>
  <si>
    <t>Sistema di parete doppio vetro a filo con angolo vetrato, 40 dB, altezza 300 cm - denominato P5.4A e P5.4B§Glastrennwandsystem mit Doppelverglasung, Ecklösung, mit zweiflügeliger Drehflügeltür, 40 dB, Höhe 300 cm - genannt P5.4A und P5.4B</t>
  </si>
  <si>
    <t>m3</t>
  </si>
  <si>
    <t>kg</t>
  </si>
  <si>
    <t>m2</t>
  </si>
  <si>
    <t>m</t>
  </si>
  <si>
    <t>nr§St</t>
  </si>
  <si>
    <t>%</t>
  </si>
  <si>
    <t>cm</t>
  </si>
  <si>
    <t>CV</t>
  </si>
  <si>
    <t>OS24</t>
  </si>
  <si>
    <t>OG1</t>
  </si>
  <si>
    <t>OS7</t>
  </si>
  <si>
    <t>OS8</t>
  </si>
  <si>
    <t>OS6</t>
  </si>
  <si>
    <t>Aufpreis für frost-, tau- und tausalzbeständigen Beton</t>
  </si>
  <si>
    <t xml:space="preserve"> Randstein, Rechteckquerschnitt, gerade - 12/30 cm aus Porphyr, Sichtseiten gesägt</t>
  </si>
  <si>
    <t>Ergänzung des fehlenden Mauerwerks</t>
  </si>
  <si>
    <t>Bereinigung von Mikroorganismen</t>
  </si>
  <si>
    <t>Schallabsorbierende Zwischendecke mit doppelter Metallunterstruktur und Verkleidung aus gelochten Platten, genannt CF02</t>
  </si>
  <si>
    <t>Pflanzen Stammumfang 12-14cm: Quercus</t>
  </si>
  <si>
    <t>Pflanzen Stammumfang 12-14cm: Acer</t>
  </si>
  <si>
    <t>Nasser Sägeschnitt der Pfeiler der zu erhaltenden Einfriedung, mitllere dicke 85 cm</t>
  </si>
  <si>
    <t>Abbau der Leuchtkörper der bestehenden Einfriedung.</t>
  </si>
  <si>
    <t xml:space="preserve">Baugrube: maschinell, mit Abtransport zu den öffentlichen Deponien, nicht weiter entfernt als 5km </t>
  </si>
  <si>
    <t>Boden Fundamente ausheben: inkl. Aufladen und Transport</t>
  </si>
  <si>
    <t>Grabenaushub bis zu einer Tiefe von 1,50m</t>
  </si>
  <si>
    <t>Aufpreis für Tiefe bei Grabenaushub über 1,5m bis 2,5m</t>
  </si>
  <si>
    <t>Aufpreis für Tiefe bei Grabenaushub über 1,5m bis 3,5m</t>
  </si>
  <si>
    <t>Anfüllen mit Aushubmaterial: maschinell</t>
  </si>
  <si>
    <t>Magerbeton mit Recyclingmaterial, C8/10</t>
  </si>
  <si>
    <t>Beton mit Recyclingmaterial C 8/10</t>
  </si>
  <si>
    <t>Betonstahlmatten Betonstahlmatten B450C</t>
  </si>
  <si>
    <t>Mauerwerk aus Leicht-Hochlochziegeln, Dicke 25 cm.</t>
  </si>
  <si>
    <t>Brandschutzmauerwerk aus halbvollen Ziegelsteinen, Dicke 20 cm</t>
  </si>
  <si>
    <t>Mauerwerk aus Porenbetonblöcken autoklaviert, E240, Dicke 15 cm</t>
  </si>
  <si>
    <t>Mauerwerk aus Porenbetonblöcken autoklaviert, E180, Dicke 10 cm</t>
  </si>
  <si>
    <t>Lieferung und Montage eines thermischen Laibungssystems, genannt F1.1A</t>
  </si>
  <si>
    <t>Lieferung und Montage eines thermischen Laibungssystems, genannt F1.1B</t>
  </si>
  <si>
    <t>Lieferung und Montage eines thermischen Laibungssystems, genannt F1.1M</t>
  </si>
  <si>
    <t>Lieferung und Montage eines thermischen Laibungssystems, genannt F1.1C</t>
  </si>
  <si>
    <t>Lieferung und Montage eines thermischen Laibungssystems, genannt F1.1D</t>
  </si>
  <si>
    <t>Lieferung und Montage eines thermischen Laibungssystems, genannt F1.1E</t>
  </si>
  <si>
    <t>Lieferung und Montage eines thermischen Laibungssystems, genannt F1.1F</t>
  </si>
  <si>
    <t>Lieferung und Montage eines thermischen Laibungssystems, genannt F1.1G</t>
  </si>
  <si>
    <t>Lieferung und Montage eines thermischen Laibungssystems, genannt F1.1H</t>
  </si>
  <si>
    <t>Lieferung und Montage eines thermischen Laibungssystems, genannt F1.1I</t>
  </si>
  <si>
    <t>Lieferung und Montage eines thermischen Laibungssystems, genannt F1.1L</t>
  </si>
  <si>
    <t>Lieferung und Montage eines thermischen Laibungssystems, genannt F1.2A</t>
  </si>
  <si>
    <t>Lieferung und Montage eines thermischen Laibungssystems, genannt F1.2B</t>
  </si>
  <si>
    <t>Lieferung und Montage eines thermischen Laibungssystems, genannt F1.2C</t>
  </si>
  <si>
    <t>Lieferung und Montage eines thermischen Laibungssystems, genannt F1.2D</t>
  </si>
  <si>
    <t>Lieferung und Montage eines thermischen Laibungssystems, genannt F1.2E</t>
  </si>
  <si>
    <t>Lieferung und Montage eines thermischen Laibungssystems, genannt F1.2F</t>
  </si>
  <si>
    <t>Lieferung und Montage eines thermischen Laibungssystems, genannt F1.2G</t>
  </si>
  <si>
    <t>Lieferung und Montage eines thermischen Laibungssystems, genannt F1.2H</t>
  </si>
  <si>
    <t>Lieferung und Montage eines thermischen Laibungssystems, genannt F1.2I</t>
  </si>
  <si>
    <t>Lieferung und Montage eines thermischen Laibungssystems, genannt F1.2L</t>
  </si>
  <si>
    <t>Lieferung und Montage eines thermischen Laibungssystems, genannt F1.2M</t>
  </si>
  <si>
    <t>Lieferung und Montage eines thermischen Laibungssystems, genannt F1.2N</t>
  </si>
  <si>
    <t>Lieferung und Montage eines thermischen Laibungssystems, genannt F2.1A</t>
  </si>
  <si>
    <t>Lieferung und Montage eines thermischen Laibungssystems, genannt F2.1B</t>
  </si>
  <si>
    <t>Lieferung und Montage eines thermischen Laibungssystems, genannt F2.2A</t>
  </si>
  <si>
    <t>Lieferung und Montage eines thermischen Laibungssystems, genannt F2.2B</t>
  </si>
  <si>
    <t>Lieferung und Montage eines thermischen Laibungssystems, genannt F3</t>
  </si>
  <si>
    <t>Lieferung und Montage eines thermischen Laibungssystems, genannt F4.1A</t>
  </si>
  <si>
    <t>Lieferung und Montage eines thermischen Laibungssystems, genannt F4.1B</t>
  </si>
  <si>
    <t>Lieferung und Montage eines thermischen Laibungssystems, genannt F4.2A</t>
  </si>
  <si>
    <t>Lieferung und Montage eines thermischen Laibungssystems, genannt F4.2B</t>
  </si>
  <si>
    <t>Lieferung und Montage eines thermischen Laibungssystems, genannt F5.1</t>
  </si>
  <si>
    <t>Lieferung und Montage eines thermischen Laibungssystems, genannt F5.2</t>
  </si>
  <si>
    <t>Wärmegedämmte Mauerfußelemente 24cm breit</t>
  </si>
  <si>
    <t>Grobputz 2 Lagen: Spritz+Kalkzementmörtel</t>
  </si>
  <si>
    <t>Fertigputz 2 Lagen: auf Kalk-Zementbasis, Dicke 15 mm</t>
  </si>
  <si>
    <t>Mineralischer Trockenmörtel auf Basis von Zement, Weißkalkhydrat, Feinsanden, Armierungsfasern und Vergütungszusätzen, als
02.09.01.13.d Haftbrücke für nachfolgende Kalk-, Kalkzement- und Zementputze sowie zum Kleben und Armieren von Dämmplatten.</t>
  </si>
  <si>
    <t>Putzbewehrung: aus Kunststoffgewebe</t>
  </si>
  <si>
    <t>Ausgleichsschicht Leichtbeton mit Blähton-Zuschlägen, Dicke 10 cm</t>
  </si>
  <si>
    <t>Ausgleichsschicht Leichtbeton mit Blähton-Zuschlägen, Dicke 11 cm</t>
  </si>
  <si>
    <t>Ausgleichsschicht Leichtbeton mit Blähton-Zuschlägen, Dicke 12,5 cm</t>
  </si>
  <si>
    <t>Ausgleichsschicht Leichtbeton mit Blähton-Zuschlägen, Dicke 14 cm</t>
  </si>
  <si>
    <t>Ausgleichsschicht Leichtbeton mit Blähton-Zuschlägen, zur Ausbildung von Gefälle, Dicke 6 cm</t>
  </si>
  <si>
    <t>Heizestrich Dicke 6,5 cm.</t>
  </si>
  <si>
    <t>Schwimmender Leichtbetonestrich mit Zuschlägen aus Blähton, Dicke 6 cm.</t>
  </si>
  <si>
    <t>Schwimmender Leichtbetonestrich mit Zuschlägen aus Blähton, Dicke 7 cm.</t>
  </si>
  <si>
    <t>Industrieboden, dicke 15 cm, mit rauher Oberfläche</t>
  </si>
  <si>
    <t>Industrieboden D 15cm: mit Fischgrätenmuster</t>
  </si>
  <si>
    <t>Abdichtung von bodenflächen mit einer lage lose verlegter bitumen-schweißbahn dicke 4+4 mm.</t>
  </si>
  <si>
    <t>Trennlage: Vliesbahnen Polypropylenfaser 300g/m2</t>
  </si>
  <si>
    <t>Trennlage: Polyäthylen 0,20mm</t>
  </si>
  <si>
    <t>Trennlage: Polyäthylen 0,30mm</t>
  </si>
  <si>
    <t>Dampfsperre: Polyestervlies 200g/m2+Polyäthylen</t>
  </si>
  <si>
    <t>Hohlkehlen: an Wand-Fundamentanschluß</t>
  </si>
  <si>
    <t>Hohlkehlen: an Wand- Fußbodenanschluss</t>
  </si>
  <si>
    <t>Glasfaser: Platten Wände, 40kg/m3, D 5cm</t>
  </si>
  <si>
    <t>EPS-Partikelschaum: Böden, Dicke 4 cm.</t>
  </si>
  <si>
    <t>Aufpreis für Platte mit optimierten Dämmeigenschaften, Maximale Wärmeleitfähigkeit 0,032 W/mK</t>
  </si>
  <si>
    <t>Lieferung und Montage von Wärmedämmplatten mit besserer Wärmeleitfähigkeit aus EPS mit Graphit Zuschlägen, Dicke 12 cm</t>
  </si>
  <si>
    <t>Wärmedämmung für Fußbodenheizung, Dicke 30 mm</t>
  </si>
  <si>
    <t>Wärmedämmplatten aus extrudiertem Polystyrol XPS: Dicke 12 cm.</t>
  </si>
  <si>
    <t xml:space="preserve">Lieferung und Montage eines Wärmedämmsystems aus Glasschaum für Gründächer mit Gefälle für Regenwasserabfluss, Mittlerer Durchmesser 13cm. </t>
  </si>
  <si>
    <t>Lieferung und Montage von Wärmedämmplatten aus XPS für Böden, Dicke 4cm</t>
  </si>
  <si>
    <t>Lieferung und Montage von Wärmedämmplatten aus XPS für Böden, Dicke 6 cm</t>
  </si>
  <si>
    <t>Lieferung und Montage von Wärmedämmplatten aus XPS für Böden, Dicke 10 cm</t>
  </si>
  <si>
    <t>Lieferung und Montage eines Verbundpaneels bestehend aus einer Lage mineralisierter, mit Portlandzement gebundener Holzwolle, zusammen mit einer Lage aus Mineralwolle, lackiert, Dicke 125mm.</t>
  </si>
  <si>
    <t>Lieferung und Montage eines Verbundpaneels bestehend aus einer Lage mineralisierter, mit Portlandzement gebundener Holzwolle, zusammen mit einer Lage aus Mineralwolle, lackiert, Dicke 100mm.</t>
  </si>
  <si>
    <t>Lieferung und Montage eines Wärmedämmsystems für Gründächer mit Gefälle zum Abfluss des Niederschlagwassers, EPS vorgefertigt mit expandiertem festen Polyurethan, mittlere Dicke 110+60mm</t>
  </si>
  <si>
    <t>Lieferung und Anbringung von Dämmung aus Steinwolle für Außenwände- und Decken, innenliegend, Dicke 12 cm</t>
  </si>
  <si>
    <t>Lieferung und Montage einer Isolierung für hinterlüftete Fassaden aus Steinwolle, Dicke 12 cm</t>
  </si>
  <si>
    <t>Dämmstreifen B 12-20cm: gebundenes Gummigranulat</t>
  </si>
  <si>
    <t>Trittschalldämmschicht aus gebundenem gummigranulat stärke 10 mm</t>
  </si>
  <si>
    <t>Trittschalldämmschicht aus Holzfaserplatten, Dicke 21-20 mm</t>
  </si>
  <si>
    <t>Lieferung und Montage einer Randabdichtung aus geschäumtem Polyäthylen zur Entkoppelung der Estriche, Dicke 6 mm</t>
  </si>
  <si>
    <t>Lieferung und Montage einer Randabdichtung (L förmig) aus geschäumtem Polyäthylen zur Entkoppelung der Estriche, Dicke 6 mm</t>
  </si>
  <si>
    <t>Streifen aus Polystirenschaum, Dicke 5mm</t>
  </si>
  <si>
    <t>WDVS aus Mineralwolle mit Mineralputz: Dicke 10 cm</t>
  </si>
  <si>
    <t>WDVS aus Mineralwolle mit Mineralputz: Aufpreis für Wärmedämmung, +2cm</t>
  </si>
  <si>
    <t>WDVS aus Mineralwolle mit Mineralputz: Aufpreis für Sockelleiste</t>
  </si>
  <si>
    <t>Liefern und Einbau von Bitumenfolie, vorgefertigt, mit Glasfaser oder Polyestervlies mit Endlosfaden bewehrt, D. 4 mm.</t>
  </si>
  <si>
    <t>Polyolefine Dachabdichtung: Dicke 1,8 mm</t>
  </si>
  <si>
    <t>Dränschicht Wände: Polyäthylen-Noppenbahn</t>
  </si>
  <si>
    <t>Dränschicht: Filtervlies Dicke 0,7mm</t>
  </si>
  <si>
    <t>Dränmatte: Dicke 8mm</t>
  </si>
  <si>
    <t>Magerbeton für Rohrleitungen</t>
  </si>
  <si>
    <t>Kreisförmige Schachtabdeckung Prüflast 400 kN Gewicht 170/180 kg</t>
  </si>
  <si>
    <t>Schachtabdeckung aus Gußeisen</t>
  </si>
  <si>
    <t>Schottertragschicht: Auftragsprof.</t>
  </si>
  <si>
    <t>Tragschicht RB-Granulat 0/32: nach Auftragsprof.</t>
  </si>
  <si>
    <t>Verdichten Aufschüttungsschichten</t>
  </si>
  <si>
    <t>Pflastersteine aus Kunststeinen kreisförmig, versickerungsfähig, gefüllt mit Erde und Rasen</t>
  </si>
  <si>
    <t>Gartenerde: Einbau händisch</t>
  </si>
  <si>
    <t>Rasenflächen</t>
  </si>
  <si>
    <t>Anpflanzen von Pflanzen: auf den Grundpreis</t>
  </si>
  <si>
    <t>Intensive Dachbegrünung</t>
  </si>
  <si>
    <t>Extensive Dachbegrünung</t>
  </si>
  <si>
    <t>Substratmischung für intensive Dachbegrünungen, dicke 30 cm</t>
  </si>
  <si>
    <t>Substratmischung für extensive Dachbegrünungen.</t>
  </si>
  <si>
    <t>Kontrollschacht 10 cm</t>
  </si>
  <si>
    <t>Erhöhung 10 cm für den Kontrollschacht</t>
  </si>
  <si>
    <t xml:space="preserve">Extensive Dachbegrünung mit Sedumjungpflanzen </t>
  </si>
  <si>
    <t>Intensivbegrünung: Sedum Stecklinge</t>
  </si>
  <si>
    <t>Trenn- und Abschlussprofil</t>
  </si>
  <si>
    <t>Drainagesystem mit Kiesstreifen 15-30 mm.</t>
  </si>
  <si>
    <t>Fertigstellungspflege Fertigstellungspflege für Extensivbegrünungen</t>
  </si>
  <si>
    <t>Konstruktiver Stahlbau: geschraubt/geschweißt S235, S275, S355</t>
  </si>
  <si>
    <t>Gitterrost mit Quadratmaschen, 33x33mm</t>
  </si>
  <si>
    <t>Gitterrost mit Rechteckmaschen: 15x76mm, 85,40 kg/m2</t>
  </si>
  <si>
    <t>Gitterrost mit Rechteckmaschen: 15x76mm, 103,50 Kg/mq</t>
  </si>
  <si>
    <t>Gitterrost mit Rechteckmaschen: 15x76mm, 109,22 kg/m2</t>
  </si>
  <si>
    <t>Lieferung und Montage einer grünen Fassade: Modul als Support der Pflanzen</t>
  </si>
  <si>
    <t>Lieferung und montage einer grünen fassade: Unterkonstruktion der Grün-Module</t>
  </si>
  <si>
    <t>Lieferung und montage einer grünen fassade: Befestigungselemente für Module</t>
  </si>
  <si>
    <t>Lieferung und montage einer grünen fassade: Bewässerungssystem</t>
  </si>
  <si>
    <t>Lieferung und Montage einer hinterlüfteten Holzfassade für Aussenbereiche.</t>
  </si>
  <si>
    <t>Lieferung und Montage einer hinterlüfteten Holzdecke für Aussenbereiche</t>
  </si>
  <si>
    <t>Mehrzwecktür, einflügelig, Maueröffnung 88XH.224 cm - genannt P6.1</t>
  </si>
  <si>
    <t>Mehrzwecktür, zweiflügelig, Maueröffnung 196XH.225 cm - genannt P6.3</t>
  </si>
  <si>
    <t>Mehrzwecktür, einflügelig, Tunnelzarge als Aussentür, Maueröffnung 95XH.227 cm - genannt P6.4</t>
  </si>
  <si>
    <t>Mehrzwecktür, einflügelig, Tunnelzarge als Aussentür, Maueröffnung 135XH.227 cm - genannt P6.5</t>
  </si>
  <si>
    <t>Mehrzwecktür, zweiflügelig, Tunnelzarge als Aussentür, Maueröffnung 196XH.227 cm - genannt P6.6</t>
  </si>
  <si>
    <t>Mehrzwecktür, zweiflügelig, Tunnelzarge als Aussentür, Maueröffnung 215XH.227 cm - genannt P6.7</t>
  </si>
  <si>
    <t>Brandschutztür, zweiflügelig symmetrisch, Durchgangslichte 1800x2200mm REI 60 - P7.1</t>
  </si>
  <si>
    <t>Brandschutztür, zweiflügelig symmetrisch, Durchgangslichte 1120+840x2200 mm REI 60 – P7.3</t>
  </si>
  <si>
    <t>Wand-Elektromagnet für Brandschutztüren</t>
  </si>
  <si>
    <t>Feuerschutztor zweiflügelig, symmetrische Türflügel, 2430Xh.2645 mm - genannt P7.4</t>
  </si>
  <si>
    <t>Feuerschutztor zweiflügelig, symmetrische Türflügel, 3020Xh.2945 mm - genannt P7.5</t>
  </si>
  <si>
    <t>Brandschutztür, zweiflügelig symmetrisch, Durchgangslichte 1800x2200mm REI 120 - P7.7</t>
  </si>
  <si>
    <t>Brandschutztür, zweiflügelig symmetrisch, Durchgangslichte 1120+840x2200 mm REI 120 – P7.8</t>
  </si>
  <si>
    <t>Deckensektionaltor für Garage, belüftet und motorisiert, mit Schlupftür, Abm. 500XH290cm</t>
  </si>
  <si>
    <t>Automatische Lichtschranke einschließlich digitalem Motor</t>
  </si>
  <si>
    <t>Motorisiertes Schiebetor aus Stahl, fester und beweglicher Flügel, Abmessungen: Länge 796cm, H 260cm</t>
  </si>
  <si>
    <t>Motorisiertes Schiebetor aus Stahl, Abmessungen: Länge öff. Flügel 379cm, H 260,5cm</t>
  </si>
  <si>
    <t>Handlauf innen, pulverlackiert, geradlinig</t>
  </si>
  <si>
    <t>Handlauf Treppen innen: Aufpreis für Krümlinge und Knicke</t>
  </si>
  <si>
    <t>Metallparapet gegen Garagenrampe, h100 cm</t>
  </si>
  <si>
    <t>Einfriedung der Gasübergabestation aus Streckmetall mit inegrierter Zugangstür.</t>
  </si>
  <si>
    <t>Türschließer mit Arm</t>
  </si>
  <si>
    <t>Spachteln: Gipsspachtel</t>
  </si>
  <si>
    <t>Verspachtelung von Zwischendecke aus Gipskartonplatten.</t>
  </si>
  <si>
    <t>Deckender Anstrich mit Kunststoffdispersionsfarbe, helle Farbe</t>
  </si>
  <si>
    <t>Deckender Anstrich mit Kunststoffdispersionsfarbe, dunkle Farbe</t>
  </si>
  <si>
    <t>Deckender Anstrich mit Kunststoffdispersionsfarbe: zusätzliche Zwischenbeschichtung</t>
  </si>
  <si>
    <t>Farblose Imprägnierung : Kunststoffdispersion</t>
  </si>
  <si>
    <t>Dispersions-Silikatfarbe aus Kaliwasserglas: hellgetönt</t>
  </si>
  <si>
    <t>Dispersionsfarbe auf Grundlage von Vinyl-Polymerisat</t>
  </si>
  <si>
    <t>Kunststoffdispersionsfarbe: Vollton</t>
  </si>
  <si>
    <t>Latexfarbe: hellgetönt</t>
  </si>
  <si>
    <t>Schallabsorbierende Ywischendecke mit doppelter Metallunterkonstruktion und Verkleidung aus perforierten Platten, genannt CF05</t>
  </si>
  <si>
    <t>Konstruktion von Deckenverkleidungen und Tragstruktur aus Metallprofilen.</t>
  </si>
  <si>
    <t>Abgehängte Brandschutzdecke: EI 60</t>
  </si>
  <si>
    <t>Schallabsorbierende Zwischendecke, doppelte Metallunterkonstruktion und einfache Abschlussplatte, genannt CF03</t>
  </si>
  <si>
    <t>Trennwans aus Gipskarton, Dicke 15 cm - genannt M02</t>
  </si>
  <si>
    <t>Trennwand aus Gipskarton, Dicke 10cm - genannt M01</t>
  </si>
  <si>
    <t>Akustiktrennwand aus Gipskarton, Dicke 23,5 cm - genannt M03A, M03B</t>
  </si>
  <si>
    <t>Trennwand für Haustechnik aus Gipskarton, Dicke 35 cm - genannt M04A</t>
  </si>
  <si>
    <t>Trennwand für Haustechnik aus Gipskarton, Dicke 21-26 cm, genannt M04B und M04C</t>
  </si>
  <si>
    <t>Aufpreis für Höhen über 4m: Akustiktrennwand M03A, M03B.</t>
  </si>
  <si>
    <t>Aufpreis für zusätzlichen Wandaufbau ab der Höhe +220 cm: Dicke 5 cm</t>
  </si>
  <si>
    <t>Aufpreis für Ausführung in angeführten Brandschutzklassen: EI 60</t>
  </si>
  <si>
    <t>Trockenputz aus Gipskartonplatten: D 10mm</t>
  </si>
  <si>
    <t>Vorsatzschale auf Metallständerwerk mit doppelter Gipskartonplatte, gennant ME06-ME07</t>
  </si>
  <si>
    <t>Vorsatzschale auf Metallständerwerk mit doppelter Gipskartonplatte, Dicke 10 cm</t>
  </si>
  <si>
    <t>Gedämmte Vorsatzschale auf Metallständerwerk und doppelter Gipskartonplatte für Haustechnik, Gesamtdicke 18,5 cm, genannt MC02</t>
  </si>
  <si>
    <t>Gedämmte Vorsatzschale auf Metallständerwerk mit doppelter Gipskartonplatte, genannt MC05</t>
  </si>
  <si>
    <t>Vorsatzschale auf Metallständerwerk mit doppelter Gipskartonplatte, genannt ME11</t>
  </si>
  <si>
    <t>Vorsatzschale auf Metallständerwerk mit doppelter Gipskartonplatte, Dicke 6 cm, gennant MC01</t>
  </si>
  <si>
    <t>Isolierte Vorsatzschale auf Metallständerwerk an der Wand verankert, dopplte Gipskartonplatten, Dicke 5cm, genannt MC03</t>
  </si>
  <si>
    <t>Vorsatzschale auf Metallständerwand an der Wand befestigt mit einer Gipskartonplatte, Dicke 5,25 cm, genannt MC04</t>
  </si>
  <si>
    <t xml:space="preserve">Revisionsklappen für Zwischendecken aus Gipskarton, verspachtelt, Abmessungen 40x40 cm
</t>
  </si>
  <si>
    <t>Revisionsklappen für Zwischendecken aus Gipskarton, verspachtelt, Abmessungen 20x100 cm</t>
  </si>
  <si>
    <t>Revisionsklappen für Akustikzwischendecken mit Perforierungen oder Fräsungen, Abm. 40x40 cm</t>
  </si>
  <si>
    <t>Lieferung und Verlegung eines Bodens in Feinsteinzeug für Innenbereiche, maßhaltig, R10 - Abm. 30x60 cm.</t>
  </si>
  <si>
    <t>Lieferung und Verlegung eines Bodens in Feinsteinzeug für Außenbereiche, maßhaltig, R11 - Abm. 30x60 cm.</t>
  </si>
  <si>
    <t>Lieferung und Verlegung von Stufen in Feinsteinzeug für Außenbereiche, maßhaltig - Abm. 33X120 cm.</t>
  </si>
  <si>
    <t>Lieferung und Montage eines technischen Doppelbodens – Abmessungen 60x60 cm.</t>
  </si>
  <si>
    <t>Lieferung und Verlegung einer Wandverkleidung aus Feinsteinzeug für Innenbereiche, maßhaltig, - Abm. 30x60 cm.</t>
  </si>
  <si>
    <t>Lieferung und Verlegung einer Wandverkleidung aus großflächigen Fließen aus Feinsteinzeug für Innenbereiche, maßhaltig, min.Höhe 2300 mm, Dicke max. 9 mm</t>
  </si>
  <si>
    <t>Lieferung und Montage einer Sockelleiste aus Feinsteinzeug für Innenbereiche - Abm. 7,2x60 cm.</t>
  </si>
  <si>
    <t>Sauberschliff und Feinstaubentfernung</t>
  </si>
  <si>
    <t>Haftgrundierung auf Unterboden</t>
  </si>
  <si>
    <t>Ausgleichsmasse von 3-10mm</t>
  </si>
  <si>
    <t>Bodenbelag aus synthetischem Kautschuk, Dicke 3 mm</t>
  </si>
  <si>
    <t>Lieferung und Montage eines aufgeständerten Holzbodens für Außenbereiche.</t>
  </si>
  <si>
    <t xml:space="preserve">Holzboden aus Mehrschichtdielen aus Eiche Natur, Abm. 175x220 mm, Dicke 13 mm </t>
  </si>
  <si>
    <t>Tribüne aus Mehrschichtholz Eiche Natur, Abmessungen 175x2200mm, Dicke 13mm</t>
  </si>
  <si>
    <t xml:space="preserve">Aufpreis für Winkelschienen als Kantenabschluss aus Stahl
</t>
  </si>
  <si>
    <t>Lieferung und Montage einer Sockelleiste aus RAL lackiertem Holz</t>
  </si>
  <si>
    <t>Flächenbündige Sockelleiste 60/10</t>
  </si>
  <si>
    <t>Fußleiste PVC H60</t>
  </si>
  <si>
    <t>Anschlussprofile für Böden mit unterschiedlicher Dicke, Aluminium, Dicke 3mm</t>
  </si>
  <si>
    <t>Anschlussprofil für Böden mit Unterschiedlicher Dicke, Aluminium, Dicke 10mm</t>
  </si>
  <si>
    <t>Anschlussprofil für Böden mit Unterschiedlicher Dicke, Aluminium, Dicke 15 mm</t>
  </si>
  <si>
    <t>Dachgerüst Brettschichtholz gerade: Güteklasse GL 24 h</t>
  </si>
  <si>
    <t>Liefern und Verlegen einer Holzwerkstoffplatte in Fichte (OSB 3) an Wänden, Böden und auf Sparren.</t>
  </si>
  <si>
    <t>Lieferung und Montage einer Abtreppung des Hörsaals, Raumnr. B1.1.12</t>
  </si>
  <si>
    <t>Lieferung und Montage einer Abtreppung des Hörsaals, Raumnr. B1.1.14</t>
  </si>
  <si>
    <t>Lieferung und Montage einer Abtreppung des Hörsaals, Raumnr. B1.2.15</t>
  </si>
  <si>
    <t>Lieferung und Montage eines Podiums für das Auditorium mit integrierten Stufen</t>
  </si>
  <si>
    <t>Lieferung und Montage eines Podiums für das Pult, Abmessungen 250x670 cm, H 45cm</t>
  </si>
  <si>
    <t>Lieferung und Montage eines Podiums für das Pult, Abmessungen 250x560 cm, H 45cm</t>
  </si>
  <si>
    <t>Sturzverkleidung der Branschutztüren, mehrfach gefalzt, Aluminium vorlackiert, Abwicklung 200-330mm</t>
  </si>
  <si>
    <t>Einfassung des Lüftungsschachts aus beschichtetem Aluminium, Abm. 88X60 cm</t>
  </si>
  <si>
    <t>Wabenkern-Innentür wandbündig, einflügelig, Abmessung 800XH.2200 mm - P1.1</t>
  </si>
  <si>
    <t>Wabenkern-Innentür wandbündig, einflügelig, Abmessung 900XH.2200 mm - P1.2</t>
  </si>
  <si>
    <t>Wabenkern-Innentür wandbündig, zweiflügelig, Abmessung 1600XH.2200 mm - P1.3</t>
  </si>
  <si>
    <t>Wabenkern-Innentür, Rahmen mittig, einflügelig, Abmessung 700XH.2200 mm - P1.4</t>
  </si>
  <si>
    <t>Akustiktür, wandbündig, einflügelig, prädisponiert für MDF-Verkleidung, Abmessungen 800XH.2200 mm - genannt P2.1</t>
  </si>
  <si>
    <t>Akustiktür, wandbündig, einflügelig, mit integrierter MDF-Verkleidung, Abmessungen 900XH.2200 mm - genannt P2.2</t>
  </si>
  <si>
    <t>Akustiktür, wandbündig, einflügelig, prädisponiert für MDF-Verkleidung Abmessungen 1200XH.2200 mm - genannt P2.3</t>
  </si>
  <si>
    <t>Akustiktür, wandbündig, zweiflügelig, mit integrierter MDF-Verkleidung, Abmessungen 1600XH.2200 mm - genannt P2.4</t>
  </si>
  <si>
    <t>Akustiktür, wandbündig, zweiflügelig, mit integrierter MDF-Verkleidung, Abmessungen 1600XH.2160 mm - genannt P2.5</t>
  </si>
  <si>
    <t>Akustiktür, wandbündig, zweiflügelig, in Abstimmung mit Wandverkleidung Abmessungen 1600XH.2200 mm - genannt P2.6</t>
  </si>
  <si>
    <t>Akustiktür, wandbündig, einflügelig, prädisponiert für MDF-Verkleidung, Abmessungen 900XH.2200 mm - genannt P2.8</t>
  </si>
  <si>
    <t>Schiebetür in der Wand laufend, einflügelig, ohne Gewände 900XH.2200 mm - genannt P3.2</t>
  </si>
  <si>
    <t>Schiebetür in der Wand laufend, einflügelig, ohne Gewände 1000XH.2200 mm - genannt P3.3</t>
  </si>
  <si>
    <t>Brandschutztür einflügelig mit MDF verkleidung. 800Xh2200mm - genannt P8.1</t>
  </si>
  <si>
    <t>Brandschutztür einflügelig mit Verkleidung in Abstimmung mit der Wandverkleidung, 1240Xh220 mm - genannt P8.2</t>
  </si>
  <si>
    <t>Brandschutztür zweiflügelig mit Verkleidung in Abstimmung mit der Wandverkleidung, 1900Xh2200 mm - genannt P8.3</t>
  </si>
  <si>
    <t>Brandschutztür zweiflügelig mit Verkleidung in Abstimmung mit der Wandverkleidung, 1900Xh2200 mm - genannt P8.4</t>
  </si>
  <si>
    <t>Lieferung und Montage Antriebs für den innenliegenden Sonnenschutz</t>
  </si>
  <si>
    <t>Lieferung und Montage eines innenliegenden Sonnenschutzes</t>
  </si>
  <si>
    <t>Lieferung und Montage eines Zwischendeckensystems mit quadratischen Revisionsklappen mit verdeckter Unterkonstruktion, Oberflächenabschluss Melaminharz. Genannt CF01</t>
  </si>
  <si>
    <t>Lieferung und Montage von Horizontalabschlüssen aus MDF, als seitlicher Abschluss der inspizierbaren Zwischendecke.</t>
  </si>
  <si>
    <t>Lieferung und Montage einer Deckenverkleidung aus Holzlamellen, genannt CF06</t>
  </si>
  <si>
    <t xml:space="preserve">Lieferung und Montage eines Bafflesystems zur Schallabsorption, genannt CF08 </t>
  </si>
  <si>
    <t>Lieferung und Montage eines Wandverkleidungssystems mit Lamellen, geschlossen, genannt RVA</t>
  </si>
  <si>
    <t>Verdeckter Türschließer für wandbündige Türen.</t>
  </si>
  <si>
    <t>Lüftungsrost aus Holzleisten im Boden integriert, Breite 40cm</t>
  </si>
  <si>
    <t>Lieferung und Verlegung des Bodenbelags aus künstlichen Steinplatten in variablen Formaten, verlegt mit Kleber, Plattendurchmesser 2cm</t>
  </si>
  <si>
    <t>Lieferung und Verlegung des Bodenbelags aus künstlichen Steinplatten in variablen Formaten, verlegt mit Sandmörtel und Zement, Plattendurchmesser 2cm.</t>
  </si>
  <si>
    <t>Lieferung und Verlegung von Trittstufen aus einer einzigen Platte aus künstlichem Stein, verlegt mit Sand-Zementmörtel, Plattendurchmesser 3 cm, länger als 180cm.</t>
  </si>
  <si>
    <t>Lieferung und Verlegung der Setzstufen aus einer einzigen Platte aus künstlichem Stein, verlegt mit Sand-Zementmörtel, Plattendurchmesser 3 cm, länger als 180cm.</t>
  </si>
  <si>
    <t>Lieferung und Verlegung des Bodenbelags aus künstlichen Steinplatten in variablen Formaten, verlegt mit Sand-Zementmörtel, Plattendurchmesser 3 cm .</t>
  </si>
  <si>
    <t>Stufenbelag aus Porphyr, massiv, außenliegend</t>
  </si>
  <si>
    <t>Lieferung und Montage von aussenliegenden Schwellen aus Porphyrplatten, Dicke 3 cm</t>
  </si>
  <si>
    <t>Lieferung und Montage einer Sockelleiste in die Wandverkleidung integriert aus künstlichem Stein.</t>
  </si>
  <si>
    <t xml:space="preserve"> Lieferung und Montage einer Sockelleiste, aus künstlichem Stein, integriert in die Wandverkleidung.</t>
  </si>
  <si>
    <t>Ausbildung einer Tropfnase: Nut 4x8mm</t>
  </si>
  <si>
    <t>Glastrennwandsystem mit Doppelverglasung, bündig mit zweiflügeliger Drehflügeltür, 31 dB, Höhe mehr als 300 cm - genannt P5.1</t>
  </si>
  <si>
    <t>Glastrennwandsystem mit Doppelverglasung, bündig mit zweiflügeliger Drehflügeltür, 31 dB, Höhe mehr als 300 cm - genannt P5.2</t>
  </si>
  <si>
    <t>Glastrennwandsystem mit Doppelverglasung, mit Ecklösung, mit zweiflügeliger Drehflügeltür, 31 dB, Höhe 300 cm - genannt P5.3A und P5.3B</t>
  </si>
  <si>
    <t>Zweiflügelige Glasdrehflügeltür, Zweifachverglasung, 31 dB, Höhe 300 cm - genannt P5.5</t>
  </si>
  <si>
    <t>Glastrennwandsystem zweifachverglasung, 40 dB, Höhe 300 cm - genannt P5.6</t>
  </si>
  <si>
    <t>Glastrennwandsystem mit Doppelverglasung, Ecklösung, mit zweiflügeliger Drehflügeltür, 31 dB, Höhe 300 cm - genannt P5.7A und P5.7B</t>
  </si>
  <si>
    <t>Glastrennwandsystem mit Doppelverglasung, Ecklösung, mit zweiflügeliger Drehflügeltür, 31 dB, Höhe 300 cm - genannt P5.8</t>
  </si>
  <si>
    <t>Glastrennwandsystem mit Doppelverglasung, Ecklösung, mit zweiflügeliger Drehflügeltür, 31 dB, Höhe 300 cm - genannt P5.9</t>
  </si>
  <si>
    <t>Zweiflügelige Glasdrehflügeltür, Zweifachverglasung, 31 dB, Höhe 2200 mm - genannt P4.1</t>
  </si>
  <si>
    <t>Glastrennwandsystem mit Doppelverglasung, bündig mit zweiflügeliger Drehflügeltür, 31 dB, Höhe 2200 mm - genannt P4.2</t>
  </si>
  <si>
    <t xml:space="preserve">Aufpreos für elektrifizierung der Türschlösser der Glastüren und Anbringung eines geeigneten verdeckten Türschließers. </t>
  </si>
  <si>
    <t>Fertigteil Glaselement – genannt P9.1</t>
  </si>
  <si>
    <t>Fertigteil Glaswand mit integrierter Glastür - genannt P9.2</t>
  </si>
  <si>
    <t>Fertigteil Glaselement – genannt P9.3</t>
  </si>
  <si>
    <t>Fertigteil Glaselement - genannt P9.4</t>
  </si>
  <si>
    <t>Fertigteil Glaselement – genannt P9.5</t>
  </si>
  <si>
    <t>Fertigteil Glaselement – genannt P9.6</t>
  </si>
  <si>
    <t>Fertigteil Glaselement – genannt P9.7</t>
  </si>
  <si>
    <t>Fertigteil Glaselement – genannt P9.8</t>
  </si>
  <si>
    <t>Fertigteil Glaselement – genannt P9.9</t>
  </si>
  <si>
    <t>Fertigteil Glaselement – genannt P9.10</t>
  </si>
  <si>
    <t>Ganzglasbrüstungen für Außenbereiche, H 120 cm</t>
  </si>
  <si>
    <t>Türem als Zugang zum Inspektionsgang für das Serviceportal, integriert in das Glasbrüstungssystem Für Außenbereiche</t>
  </si>
  <si>
    <t>Ganzglasbrüstungen mit Wange für Innenbereiche, H 105 cm</t>
  </si>
  <si>
    <t>Glasparapete für Treppen mit Wangenverkleidung, H 105 cm.</t>
  </si>
  <si>
    <t>Wässriger Reinigung mittels Hochdruck</t>
  </si>
  <si>
    <t>Demontage und Verstauung der bestehenden Einfriedung und des Tors</t>
  </si>
  <si>
    <t>Reinigung, Verzinkung, Ausbesserungen und Pulverbeschichtung der bestehenden Einfriedung und des Tors</t>
  </si>
  <si>
    <t>Ausbau von Straßenschildern</t>
  </si>
  <si>
    <t>Ausbau von Einfriedungen Höhe über Boden: über 1,50 m</t>
  </si>
  <si>
    <t>Ausbau, Sortierung und Reinigung von Randsteinen Randsteine aus Naturstein</t>
  </si>
  <si>
    <t>Wiedereinbau von Straßenschildern an den von der BL angegebenen Stellen</t>
  </si>
  <si>
    <t>Wiedereinbau von Bordsteinen in Naturstein</t>
  </si>
  <si>
    <t>Abbruch von Stahlbetonstrukturen, inbegriffen das Schneiden der Stahlbewehrung.</t>
  </si>
  <si>
    <t>Abbruch von bituminöser Fahrbahndecke Belagstärke bis 20 cm</t>
  </si>
  <si>
    <t>Deponiegebühren für Material der Deponieklasse 4/A; Stahlbeton</t>
  </si>
  <si>
    <t>Deponiegebühren für Material der Deponieklasse 2/B</t>
  </si>
  <si>
    <t>Polypropylen- Dreischichtrohre SN12 DN 160</t>
  </si>
  <si>
    <t>Polypropylen- Dreischichtrohre SN12 DN 200</t>
  </si>
  <si>
    <t>Polypropylen- Dreischichtrohre SN12 DN 250</t>
  </si>
  <si>
    <t>Polypropylen- Dreischichtrohre SN12 DN 400</t>
  </si>
  <si>
    <t>Schacht, wasserdicht 0,10 bar DN 1000 mm</t>
  </si>
  <si>
    <t>SIPHON VOM TYP FLORENCE AUS PVC UNI EN 1329 Ø 200 mm</t>
  </si>
  <si>
    <t>Aufbringung von horizontaler Bodenmarkierung mit Spritzkompressor im Spritzverfahren, Farbe weiß, gelb, und blau. rückstrahlende Lackfarbe, Begenzungsstreifen für Haltestelle mit der Schrift „BUS“ klein</t>
  </si>
  <si>
    <t>Aufbringung von horizontaler Bodenmarkierung</t>
  </si>
  <si>
    <t>Aufbringung von horizontaler Bodenmarkierung mit Kompressor im Spritzverfahren, Farbe weiß, gelb, und blau. Kunstharze, Schichtstärke ca. 3 mm, Flächen, Schriften</t>
  </si>
  <si>
    <t>Aufbringung von horizontaler Bodenmarkierung mit Kompressor im Spritzverfahren, Farbe weiß, gelb, und blau. Kunstharze, Schichtstärke ca. 3 mm, Streifen, B = 12 cm</t>
  </si>
  <si>
    <t>Aufbringung von horizontaler Bodenmarkierung mit Kompressor im Spritzverfahren, Farbe weiß, gelb, und blau. rückstrahlende Lackfarbe, Streifen B = 12 cm</t>
  </si>
  <si>
    <t>Lieferung von Rohrstange aus Stahl S235, verzinkt, für regulamentäre Verkehrsschilder</t>
  </si>
  <si>
    <t>Regulamentäres Rechteckschild mit jedwedem Schriftzug oder Symbol Beschichtung: Klasse 2 27/80 cm in Aluminium 25/10 mm</t>
  </si>
  <si>
    <t>Regulamentäres Vorfahrtsschild</t>
  </si>
  <si>
    <t>Regulamentäres Vorschriftsschild, kreisrund Beschichtung: Klasse 2 ø 60 cm in Aluminium 25/10 mm</t>
  </si>
  <si>
    <t>Begrenzungssteine ("Binderi") Porphyr, B/H = 12/15-20 cm</t>
  </si>
  <si>
    <t>Plattenbelag aus regelmäßigen Porphyrplatten.Gespaltene Kanten, B = 20 cm s = 3-5 cm</t>
  </si>
  <si>
    <t>Plattenbelag aus regelmäßigen Porphyrplatten.Gespaltene Kanten, B = 10 cm s = 3-5 cm</t>
  </si>
  <si>
    <t>Pflasterdecke Porphyr: Stückgrößen: 8/10cm</t>
  </si>
  <si>
    <t>Bituminöses Mischgut AC10 für Deckschichten, d.3 cm</t>
  </si>
  <si>
    <t>Bituminöses Mischgut AC10, dicke 3 cm</t>
  </si>
  <si>
    <t>Bituminöses Mischgut AC16 für Binderschichten,  je m2 und cm Schichtstärke, eingebaut</t>
  </si>
  <si>
    <t>Bituminöses Mischgut AC32, je m2 und cm Schichtstärke, eingebaut</t>
  </si>
  <si>
    <t>Aufbringen einer Haftschicht aus modifizierter Bitumenemulsion</t>
  </si>
  <si>
    <t>Lieferung und Montage eines verdeckten Regenabflusskanals mit schlitzartiger Öffnung, Stahl</t>
  </si>
  <si>
    <t>Schacht 0,10 bar 150 x 200 cm</t>
  </si>
  <si>
    <t>Schacht 0,10 bar 50 x 50 cm</t>
  </si>
  <si>
    <t>Nr</t>
  </si>
  <si>
    <t>t</t>
  </si>
  <si>
    <t>03.02.02.01.v*</t>
  </si>
  <si>
    <t>Gitterrost mit Quadratmaschen, 25x25mm mit Tür</t>
  </si>
  <si>
    <t>A</t>
  </si>
  <si>
    <t>03.06.04.01*</t>
  </si>
  <si>
    <t>Flexible Brandschutzbarriere REI60</t>
  </si>
  <si>
    <t>Feuerschutztür Stahl: REI 120'; 9000x2150</t>
  </si>
  <si>
    <t>03.06.03.01.r</t>
  </si>
  <si>
    <t>03.06.03.01.s</t>
  </si>
  <si>
    <t>Feuerschutztür Stahl: REI 120'; 1000x2150</t>
  </si>
  <si>
    <t>09.03.04.06.e*</t>
  </si>
  <si>
    <t>Akustiktür, einflügelig, prädisponiert für MDF-Verkleidung, Abmessungen 870XH.2200 mm - genannt P8.5</t>
  </si>
  <si>
    <t>03.06.03.08.e*</t>
  </si>
  <si>
    <t>03.06.03.08.f*</t>
  </si>
  <si>
    <t>Brandschutztür, einflügelig, Durchgangslichte 950x2250mm REI 60 - P7.10</t>
  </si>
  <si>
    <t>Brandschutztür, einflügelig, Durchgangslichte 950x2250mm REI 120 - P7.11</t>
  </si>
  <si>
    <t>Hebeplattform für Menschen mit Behinderung</t>
  </si>
  <si>
    <t>02.18.09.01</t>
  </si>
  <si>
    <t>02.18.10.01</t>
  </si>
  <si>
    <t>02.18.11.01</t>
  </si>
  <si>
    <t>02.18.12.01.b</t>
  </si>
  <si>
    <t>13.05.06.07*</t>
  </si>
  <si>
    <t>Ripristino compartimentazione EI</t>
  </si>
  <si>
    <t>16.04.01.03*</t>
  </si>
  <si>
    <t>Maurerbeihilfen: Heizungsanlagen</t>
  </si>
  <si>
    <t>Maurerbeihilfen: Klimaanlagen</t>
  </si>
  <si>
    <t>Maurerbeihilfen: Sanitäranlagen</t>
  </si>
  <si>
    <t>02.01.03.08.j</t>
  </si>
  <si>
    <t>02.01.03.08.k</t>
  </si>
  <si>
    <t>02.01.03.08.q</t>
  </si>
  <si>
    <t>Kernbohrungen</t>
  </si>
  <si>
    <t>OS1</t>
  </si>
  <si>
    <t>Maurerbeihilfen: Elektroanlagen</t>
  </si>
  <si>
    <t>02.04.71.01.a</t>
  </si>
  <si>
    <t>Seitliche Abschalung für Gründungsplatten, für Oberflächenstruktur S1</t>
  </si>
  <si>
    <t>OG 1</t>
  </si>
  <si>
    <t>02.04.72.02.c</t>
  </si>
  <si>
    <t>Schalung für geradlinige Mauern und Wände, vertikal für Oberflächenstruktur S3</t>
  </si>
  <si>
    <t>02.04.73.02.b</t>
  </si>
  <si>
    <t>Schalung für ebene Platten und Kragplatten für Oberflächenstruktur S3</t>
  </si>
  <si>
    <t>02.04.73.03.b</t>
  </si>
  <si>
    <t>Schalung für Treppenplatten, für Oberflächenstruktur S3</t>
  </si>
  <si>
    <t>02.04.74.01.b</t>
  </si>
  <si>
    <t>Schalung für geradlinige Träger für Oberflächenstruktur S3</t>
  </si>
  <si>
    <t>02.04.74.01.c</t>
  </si>
  <si>
    <t>Aufpreis für Stützmassnahmen für Trägerunterkante von 3,01 bis 6,00 m</t>
  </si>
  <si>
    <t>02.04.75.01.b</t>
  </si>
  <si>
    <t>Schalung für Stützen mit Polygonalquerschnitt, bis zu 4 Kanten für Oberflächenstruktur S3</t>
  </si>
  <si>
    <t>02.04.75.03.b</t>
  </si>
  <si>
    <t>Schalung für Stützen mit kreisförmigem Querschnitt S3</t>
  </si>
  <si>
    <t>02.04.75.51</t>
  </si>
  <si>
    <t>Aufpreis für Stützen, mit geradliniger, geneigter Erzeugenden jedwelcher Neigung (Kegelstumpf- oder Pyramidenstumpfoberfläche).</t>
  </si>
  <si>
    <t>02.04.77.01.a</t>
  </si>
  <si>
    <t xml:space="preserve">Stützmaßnahmen für Mauern, Wände und Stützen H &gt; 3,0 m. </t>
  </si>
  <si>
    <t>02.04.77.03.a</t>
  </si>
  <si>
    <t>Lehrgerüste jeglicher Höhe und Lichten Weite</t>
  </si>
  <si>
    <t>02.04.78.02.c</t>
  </si>
  <si>
    <t>Aufpreis für Sichtbetonschalungen, Finplyplatten</t>
  </si>
  <si>
    <t>02.04.78.02.d</t>
  </si>
  <si>
    <t>Aufpreis für Sichtbetonschalungen, OSB Platten</t>
  </si>
  <si>
    <t>02.04.85.01.b</t>
  </si>
  <si>
    <t>Expositionsklasse XC XC4 mit Wassereindringtiefe 15 mm</t>
  </si>
  <si>
    <t>Expositionsklasse XF XF1</t>
  </si>
  <si>
    <t>02.04.85.03.d</t>
  </si>
  <si>
    <t>Expositionsklasse XF XF4</t>
  </si>
  <si>
    <t>02.04.85.05.a</t>
  </si>
  <si>
    <t>Aufpreis für Beton anderer Konsistenzklasse S4</t>
  </si>
  <si>
    <t>02.04.85.11</t>
  </si>
  <si>
    <t>Aufpreis für das Betonieren von geneigten Oberflächen</t>
  </si>
  <si>
    <t>02.04.85.30</t>
  </si>
  <si>
    <t>Aufpreis für WU-Beton</t>
  </si>
  <si>
    <t>02.04.90.05.c</t>
  </si>
  <si>
    <t>Aufpreise für Installationen, einbau von Leerrohren.</t>
  </si>
  <si>
    <t>02.04.90.05.d</t>
  </si>
  <si>
    <t>Aufpreise für Installationen, einbau von Aussparungen/Öffnungen: 0,01-0,50 m2</t>
  </si>
  <si>
    <t>St</t>
  </si>
  <si>
    <t>03.12.01.02.d</t>
  </si>
  <si>
    <t>Verzinkung Träger Verzinkung Träger &gt; 10000kg</t>
  </si>
  <si>
    <t>03.12.02.01</t>
  </si>
  <si>
    <t>Pulverbeschichtung</t>
  </si>
  <si>
    <t>15.04.01.01.b</t>
  </si>
  <si>
    <t>Installationsrohre aus PVC, flexibel: D=32 mm</t>
  </si>
  <si>
    <t>15.04.01.01.c</t>
  </si>
  <si>
    <t>Installationsrohre aus PVC, flexibel: D=40 mm</t>
  </si>
  <si>
    <t>15.04.25.01.a</t>
  </si>
  <si>
    <t>Betoninstallation: Gerätedose Gerätedose Tiefe 58 mm</t>
  </si>
  <si>
    <t>15.04.25.02.a</t>
  </si>
  <si>
    <t>Betoninstallation: Abzweigdosen Abmessung: (lxbxt) 128x128x80 mm</t>
  </si>
  <si>
    <t>STRUKT.001</t>
  </si>
  <si>
    <t>WOLFSMUNDELEMENT MIT VERZINKTEM ANTI-KRANKEN-GRILL (160x85x200H)cm</t>
  </si>
  <si>
    <t>STRUKT.002</t>
  </si>
  <si>
    <t>BESPANNUNG NACHSPANNUNGSSYSTEM DACHBODEN 1</t>
  </si>
  <si>
    <t>STRUKT.003</t>
  </si>
  <si>
    <t>BESPANNUNG NACHSPANNUNGSSYSTEM DACHBODEN 2</t>
  </si>
  <si>
    <t>M</t>
  </si>
  <si>
    <t>STRUKT.004</t>
  </si>
  <si>
    <t>BESPANNUNG NACHSPANNUNGSSYSTEM DACHBODEN 3</t>
  </si>
  <si>
    <t>STRUKT.005</t>
  </si>
  <si>
    <t>BESPANNUNG NACHSPANNUNGSSYSTEM DACHBODEN 4</t>
  </si>
  <si>
    <t>STRUKT.006</t>
  </si>
  <si>
    <t>BESPANNUNG NACHSPANNUNGSSYSTEM DACHBODEN 5</t>
  </si>
  <si>
    <t>STRUKT.007</t>
  </si>
  <si>
    <t>BESPANNUNG NACHSPANNUNGSSYSTEM DACHBODEN 6</t>
  </si>
  <si>
    <t>STRUKT.008</t>
  </si>
  <si>
    <t>BESPANNUNG NACHSPANNUNGSSYSTEM DACHBODEN 7</t>
  </si>
  <si>
    <t>STRUKT.009</t>
  </si>
  <si>
    <t>BESPANNUNG NACHSPANNUNGSSYSTEM DACHBODEN 8</t>
  </si>
  <si>
    <t>STRUKT.010</t>
  </si>
  <si>
    <t>Liefern und Einbauen von Beton für bauwerke jedwelcher lage, form und abmessung, festigkeitsklasse C 32/40.</t>
  </si>
  <si>
    <t>STRUKT.011</t>
  </si>
  <si>
    <t>Liefern und Einbauen von Beton für bauwerke jedwelcher lage, form und abmessung, festigkeitsklasse C 45/55.</t>
  </si>
  <si>
    <t>STRUKT.012</t>
  </si>
  <si>
    <t>Liefern und Einbauen von Beton für bauwerke jedwelcher lage, form und abmessung, festigkeitsklasse C 30/37.</t>
  </si>
  <si>
    <t>STRUKT.013</t>
  </si>
  <si>
    <t>Betonstabstahl gerippter Stahl B450C</t>
  </si>
  <si>
    <t>STRUKT.014</t>
  </si>
  <si>
    <t>Gekoppelte Stahlprofile "Halfen" Typ HTA-CE 50 / 30P-FV-250-KF</t>
  </si>
  <si>
    <t>STRUKT.015</t>
  </si>
  <si>
    <t>Liefern und Verlegen von Dübelleiste als Durchstanzbewehrung im Stützenbereich punktförmig.</t>
  </si>
  <si>
    <t>STRUKT.016</t>
  </si>
  <si>
    <t>Liefern und Verlegen von Platte als Durchstanzbewehrung im Stützenbereich punktförmig.</t>
  </si>
  <si>
    <t>02.04.71.02.a</t>
  </si>
  <si>
    <t>Seitliche Abschalung für Streifenfundamente</t>
  </si>
  <si>
    <t>OS 21</t>
  </si>
  <si>
    <t>02.04.80.05.d</t>
  </si>
  <si>
    <t>Liefern und Einbauen von Beton für bauwerke jedwelcher lage, form und abmessung, festigkeitsklasse C 25/30.</t>
  </si>
  <si>
    <t>02.04.80.50.a__</t>
  </si>
  <si>
    <t>02.04.85.05.a_</t>
  </si>
  <si>
    <t>57.03.01.01</t>
  </si>
  <si>
    <t>Einrichten und Räumen der Baustelle</t>
  </si>
  <si>
    <t>psch</t>
  </si>
  <si>
    <t>57.03.02.01.C</t>
  </si>
  <si>
    <t>Kleinkalibriger Bohrpfahl für Gründung vertikal oder geneigt</t>
  </si>
  <si>
    <t>57.03.03.10.B</t>
  </si>
  <si>
    <t>Bewehrungsrohre für kleinkalibrige Bohrpfähle Rohr gelocht</t>
  </si>
  <si>
    <t>57.03.03.10.C</t>
  </si>
  <si>
    <t>STRUKT.013_</t>
  </si>
  <si>
    <t>RUNDUNG</t>
  </si>
  <si>
    <t>BAULOS B1 - Neubau eines Forschungsgebäudes für die Freie Universität Bozen</t>
  </si>
  <si>
    <t>Sicherheitskosten</t>
  </si>
  <si>
    <t>pro Stück</t>
  </si>
  <si>
    <t>Aufpreise auf Position 02.10.02.13*  für pro Stückn weiteren cm Dicke.</t>
  </si>
  <si>
    <t>Aufpreise auf Position 02.10.03.11.b  für pro Stückn weiteren cm Dicke</t>
  </si>
  <si>
    <t>Aufpreise auf Position 02.17.07.05.i  für pro Stückn weiteren cm Dicke.</t>
  </si>
  <si>
    <t>pauschal</t>
  </si>
  <si>
    <t>STRUKT.017</t>
  </si>
  <si>
    <t>Sovrapprezzo piastra per trattamento anticorrosivo</t>
  </si>
  <si>
    <t>STRUKT.018</t>
  </si>
  <si>
    <t>REALIZZAZIONE GRADONATA IN ELEMENTI PREFABBRICATI DI CALCESTRUZZO ARMATO VIBRATO</t>
  </si>
  <si>
    <t>86733968CC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</si>
</sst>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00000"/>
    <numFmt numFmtId="168" formatCode="00000000&quot;-&quot;0"/>
    <numFmt numFmtId="169" formatCode="dd/mm/yyyy;@"/>
    <numFmt numFmtId="170" formatCode="_-&quot;€&quot;\ * #,##0.00_-;\-&quot;€&quot;\ * #,##0.00_-;_-&quot;€&quot;\ * &quot;-&quot;??_-;_-@_-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%"/>
    <numFmt numFmtId="176" formatCode="_-* #,##0.00\ [$€-407]_-;\-* #,##0.00\ [$€-407]_-;_-* &quot;-&quot;??\ [$€-407]_-;_-@_-"/>
    <numFmt numFmtId="177" formatCode="[$-407]dddd\,\ d\.\ mmmm\ yyyy"/>
    <numFmt numFmtId="178" formatCode="0.000%"/>
    <numFmt numFmtId="179" formatCode="0.0000%"/>
    <numFmt numFmtId="180" formatCode="0.00000%"/>
    <numFmt numFmtId="181" formatCode="0.00#######"/>
    <numFmt numFmtId="182" formatCode="0.00###"/>
    <numFmt numFmtId="183" formatCode="0.0####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B050"/>
      <name val="Arial"/>
      <family val="2"/>
    </font>
    <font>
      <sz val="9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8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8" applyNumberFormat="1" applyFont="1" applyAlignment="1" applyProtection="1">
      <alignment/>
      <protection hidden="1"/>
    </xf>
    <xf numFmtId="9" fontId="0" fillId="0" borderId="0" xfId="58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67" fontId="3" fillId="34" borderId="13" xfId="0" applyNumberFormat="1" applyFont="1" applyFill="1" applyBorder="1" applyAlignment="1" applyProtection="1">
      <alignment vertical="center"/>
      <protection hidden="1" locked="0"/>
    </xf>
    <xf numFmtId="168" fontId="3" fillId="34" borderId="13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8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 locked="0"/>
    </xf>
    <xf numFmtId="166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69" fontId="3" fillId="0" borderId="0" xfId="0" applyNumberFormat="1" applyFont="1" applyFill="1" applyBorder="1" applyAlignment="1" applyProtection="1">
      <alignment/>
      <protection hidden="1" locked="0"/>
    </xf>
    <xf numFmtId="0" fontId="4" fillId="34" borderId="13" xfId="0" applyFont="1" applyFill="1" applyBorder="1" applyAlignment="1" applyProtection="1">
      <alignment vertical="center" wrapText="1"/>
      <protection hidden="1" locked="0"/>
    </xf>
    <xf numFmtId="0" fontId="4" fillId="34" borderId="13" xfId="0" applyNumberFormat="1" applyFont="1" applyFill="1" applyBorder="1" applyAlignment="1" applyProtection="1">
      <alignment vertical="center"/>
      <protection hidden="1" locked="0"/>
    </xf>
    <xf numFmtId="0" fontId="4" fillId="34" borderId="13" xfId="0" applyFont="1" applyFill="1" applyBorder="1" applyAlignment="1" applyProtection="1">
      <alignment vertical="center"/>
      <protection hidden="1" locked="0"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 locked="0"/>
    </xf>
    <xf numFmtId="0" fontId="3" fillId="34" borderId="13" xfId="0" applyNumberFormat="1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7" fontId="4" fillId="0" borderId="0" xfId="48" applyNumberFormat="1" applyFont="1" applyFill="1" applyBorder="1" applyAlignment="1" applyProtection="1">
      <alignment vertical="center" wrapText="1"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168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/>
      <protection hidden="1"/>
    </xf>
    <xf numFmtId="2" fontId="4" fillId="34" borderId="13" xfId="48" applyNumberFormat="1" applyFont="1" applyFill="1" applyBorder="1" applyAlignment="1" applyProtection="1">
      <alignment vertical="center" wrapText="1"/>
      <protection hidden="1" locked="0"/>
    </xf>
    <xf numFmtId="0" fontId="4" fillId="36" borderId="13" xfId="0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37" borderId="13" xfId="0" applyFont="1" applyFill="1" applyBorder="1" applyAlignment="1" applyProtection="1">
      <alignment vertical="center" wrapText="1"/>
      <protection hidden="1"/>
    </xf>
    <xf numFmtId="9" fontId="0" fillId="0" borderId="0" xfId="0" applyNumberForma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2" fontId="4" fillId="0" borderId="0" xfId="0" applyNumberFormat="1" applyFont="1" applyBorder="1" applyAlignment="1" applyProtection="1">
      <alignment vertical="center" wrapText="1"/>
      <protection hidden="1"/>
    </xf>
    <xf numFmtId="2" fontId="48" fillId="0" borderId="0" xfId="0" applyNumberFormat="1" applyFont="1" applyBorder="1" applyAlignment="1" applyProtection="1">
      <alignment vertical="center" wrapText="1"/>
      <protection hidden="1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wrapText="1"/>
    </xf>
    <xf numFmtId="0" fontId="9" fillId="37" borderId="1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49" fontId="4" fillId="36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3" xfId="0" applyFont="1" applyBorder="1" applyAlignment="1">
      <alignment/>
    </xf>
    <xf numFmtId="0" fontId="49" fillId="37" borderId="13" xfId="0" applyFont="1" applyFill="1" applyBorder="1" applyAlignment="1">
      <alignment/>
    </xf>
    <xf numFmtId="0" fontId="49" fillId="0" borderId="13" xfId="0" applyFont="1" applyBorder="1" applyAlignment="1">
      <alignment horizontal="center"/>
    </xf>
    <xf numFmtId="43" fontId="4" fillId="0" borderId="13" xfId="48" applyFont="1" applyBorder="1" applyAlignment="1" applyProtection="1">
      <alignment vertical="center" wrapText="1"/>
      <protection hidden="1"/>
    </xf>
    <xf numFmtId="166" fontId="4" fillId="0" borderId="13" xfId="0" applyNumberFormat="1" applyFont="1" applyBorder="1" applyAlignment="1" applyProtection="1">
      <alignment horizontal="center" vertical="center" wrapText="1"/>
      <protection hidden="1"/>
    </xf>
    <xf numFmtId="43" fontId="4" fillId="0" borderId="13" xfId="48" applyFont="1" applyFill="1" applyBorder="1" applyAlignment="1" applyProtection="1">
      <alignment vertical="center" wrapText="1"/>
      <protection hidden="1"/>
    </xf>
    <xf numFmtId="43" fontId="4" fillId="0" borderId="13" xfId="48" applyFont="1" applyBorder="1" applyAlignment="1">
      <alignment horizontal="right" wrapText="1"/>
    </xf>
    <xf numFmtId="43" fontId="3" fillId="33" borderId="13" xfId="48" applyFont="1" applyFill="1" applyBorder="1" applyAlignment="1" applyProtection="1">
      <alignment horizontal="right" vertical="center" indent="1"/>
      <protection hidden="1"/>
    </xf>
    <xf numFmtId="43" fontId="9" fillId="0" borderId="13" xfId="48" applyFont="1" applyFill="1" applyBorder="1" applyAlignment="1">
      <alignment horizontal="right" wrapText="1"/>
    </xf>
    <xf numFmtId="43" fontId="0" fillId="0" borderId="0" xfId="0" applyNumberFormat="1" applyAlignment="1" applyProtection="1">
      <alignment/>
      <protection hidden="1"/>
    </xf>
    <xf numFmtId="43" fontId="4" fillId="0" borderId="13" xfId="48" applyFont="1" applyFill="1" applyBorder="1" applyAlignment="1">
      <alignment horizontal="right" wrapText="1"/>
    </xf>
    <xf numFmtId="43" fontId="4" fillId="0" borderId="13" xfId="48" applyFont="1" applyFill="1" applyBorder="1" applyAlignment="1">
      <alignment/>
    </xf>
    <xf numFmtId="43" fontId="4" fillId="0" borderId="13" xfId="48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 applyProtection="1">
      <alignment horizontal="center" vertical="center" wrapText="1"/>
      <protection hidden="1"/>
    </xf>
    <xf numFmtId="43" fontId="9" fillId="36" borderId="13" xfId="48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49" fontId="2" fillId="33" borderId="12" xfId="0" applyNumberFormat="1" applyFont="1" applyFill="1" applyBorder="1" applyAlignment="1" applyProtection="1">
      <alignment vertical="center" wrapText="1"/>
      <protection/>
    </xf>
    <xf numFmtId="49" fontId="2" fillId="33" borderId="14" xfId="0" applyNumberFormat="1" applyFont="1" applyFill="1" applyBorder="1" applyAlignment="1" applyProtection="1">
      <alignment vertical="center" wrapText="1"/>
      <protection/>
    </xf>
    <xf numFmtId="2" fontId="3" fillId="33" borderId="13" xfId="48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4" fillId="33" borderId="14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36" borderId="13" xfId="0" applyFont="1" applyFill="1" applyBorder="1" applyAlignment="1" applyProtection="1">
      <alignment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2" fontId="4" fillId="36" borderId="13" xfId="0" applyNumberFormat="1" applyFont="1" applyFill="1" applyBorder="1" applyAlignment="1" applyProtection="1">
      <alignment vertical="center" wrapText="1"/>
      <protection/>
    </xf>
    <xf numFmtId="43" fontId="4" fillId="36" borderId="13" xfId="48" applyFont="1" applyFill="1" applyBorder="1" applyAlignment="1" applyProtection="1">
      <alignment vertical="center" wrapText="1"/>
      <protection/>
    </xf>
    <xf numFmtId="43" fontId="4" fillId="0" borderId="13" xfId="48" applyFont="1" applyBorder="1" applyAlignment="1" applyProtection="1">
      <alignment vertical="center" wrapText="1"/>
      <protection/>
    </xf>
    <xf numFmtId="49" fontId="4" fillId="36" borderId="13" xfId="0" applyNumberFormat="1" applyFont="1" applyFill="1" applyBorder="1" applyAlignment="1" applyProtection="1">
      <alignment vertical="center" wrapText="1"/>
      <protection/>
    </xf>
    <xf numFmtId="0" fontId="4" fillId="34" borderId="13" xfId="0" applyNumberFormat="1" applyFont="1" applyFill="1" applyBorder="1" applyAlignment="1" applyProtection="1">
      <alignment vertical="center" wrapText="1"/>
      <protection/>
    </xf>
    <xf numFmtId="2" fontId="4" fillId="0" borderId="13" xfId="0" applyNumberFormat="1" applyFont="1" applyFill="1" applyBorder="1" applyAlignment="1" applyProtection="1">
      <alignment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66" fontId="3" fillId="0" borderId="11" xfId="0" applyNumberFormat="1" applyFont="1" applyFill="1" applyBorder="1" applyAlignment="1" applyProtection="1">
      <alignment vertical="center"/>
      <protection hidden="1"/>
    </xf>
    <xf numFmtId="166" fontId="3" fillId="0" borderId="12" xfId="0" applyNumberFormat="1" applyFont="1" applyFill="1" applyBorder="1" applyAlignment="1" applyProtection="1">
      <alignment vertical="center"/>
      <protection hidden="1"/>
    </xf>
    <xf numFmtId="166" fontId="3" fillId="0" borderId="14" xfId="0" applyNumberFormat="1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 wrapText="1"/>
      <protection hidden="1" locked="0"/>
    </xf>
    <xf numFmtId="0" fontId="4" fillId="34" borderId="11" xfId="0" applyFont="1" applyFill="1" applyBorder="1" applyAlignment="1" applyProtection="1">
      <alignment horizontal="center" wrapText="1"/>
      <protection hidden="1" locked="0"/>
    </xf>
    <xf numFmtId="0" fontId="4" fillId="34" borderId="14" xfId="0" applyFont="1" applyFill="1" applyBorder="1" applyAlignment="1" applyProtection="1">
      <alignment horizontal="center" wrapText="1"/>
      <protection hidden="1" locked="0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7" fontId="4" fillId="38" borderId="11" xfId="48" applyNumberFormat="1" applyFont="1" applyFill="1" applyBorder="1" applyAlignment="1" applyProtection="1">
      <alignment horizontal="center" vertical="center" wrapText="1"/>
      <protection hidden="1"/>
    </xf>
    <xf numFmtId="7" fontId="4" fillId="38" borderId="12" xfId="48" applyNumberFormat="1" applyFont="1" applyFill="1" applyBorder="1" applyAlignment="1" applyProtection="1">
      <alignment horizontal="center" vertical="center" wrapText="1"/>
      <protection hidden="1"/>
    </xf>
    <xf numFmtId="7" fontId="4" fillId="38" borderId="14" xfId="48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 locked="0"/>
    </xf>
    <xf numFmtId="0" fontId="4" fillId="34" borderId="14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9" borderId="11" xfId="0" applyFont="1" applyFill="1" applyBorder="1" applyAlignment="1" applyProtection="1">
      <alignment horizontal="center"/>
      <protection hidden="1" locked="0"/>
    </xf>
    <xf numFmtId="0" fontId="4" fillId="39" borderId="12" xfId="0" applyFont="1" applyFill="1" applyBorder="1" applyAlignment="1" applyProtection="1">
      <alignment horizontal="center"/>
      <protection hidden="1" locked="0"/>
    </xf>
    <xf numFmtId="0" fontId="4" fillId="39" borderId="14" xfId="0" applyFont="1" applyFill="1" applyBorder="1" applyAlignment="1" applyProtection="1">
      <alignment horizontal="center"/>
      <protection hidden="1" locked="0"/>
    </xf>
    <xf numFmtId="7" fontId="7" fillId="40" borderId="13" xfId="48" applyNumberFormat="1" applyFont="1" applyFill="1" applyBorder="1" applyAlignment="1" applyProtection="1">
      <alignment horizontal="center" vertical="center" wrapText="1"/>
      <protection hidden="1"/>
    </xf>
    <xf numFmtId="7" fontId="4" fillId="41" borderId="11" xfId="48" applyNumberFormat="1" applyFont="1" applyFill="1" applyBorder="1" applyAlignment="1" applyProtection="1">
      <alignment horizontal="center" vertical="center" wrapText="1"/>
      <protection hidden="1"/>
    </xf>
    <xf numFmtId="7" fontId="4" fillId="41" borderId="12" xfId="48" applyNumberFormat="1" applyFont="1" applyFill="1" applyBorder="1" applyAlignment="1" applyProtection="1">
      <alignment horizontal="center" vertical="center" wrapText="1"/>
      <protection hidden="1"/>
    </xf>
    <xf numFmtId="7" fontId="4" fillId="41" borderId="14" xfId="48" applyNumberFormat="1" applyFont="1" applyFill="1" applyBorder="1" applyAlignment="1" applyProtection="1">
      <alignment horizontal="center" vertical="center" wrapText="1"/>
      <protection hidden="1"/>
    </xf>
    <xf numFmtId="2" fontId="4" fillId="38" borderId="13" xfId="48" applyNumberFormat="1" applyFont="1" applyFill="1" applyBorder="1" applyAlignment="1" applyProtection="1">
      <alignment vertical="center" wrapText="1"/>
      <protection hidden="1"/>
    </xf>
    <xf numFmtId="2" fontId="4" fillId="41" borderId="13" xfId="0" applyNumberFormat="1" applyFont="1" applyFill="1" applyBorder="1" applyAlignment="1" applyProtection="1">
      <alignment/>
      <protection hidden="1"/>
    </xf>
    <xf numFmtId="2" fontId="4" fillId="41" borderId="13" xfId="48" applyNumberFormat="1" applyFont="1" applyFill="1" applyBorder="1" applyAlignment="1" applyProtection="1">
      <alignment vertical="center" wrapText="1"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49" fontId="3" fillId="33" borderId="12" xfId="0" applyNumberFormat="1" applyFont="1" applyFill="1" applyBorder="1" applyAlignment="1" applyProtection="1">
      <alignment vertical="center" wrapText="1"/>
      <protection/>
    </xf>
    <xf numFmtId="49" fontId="3" fillId="33" borderId="14" xfId="0" applyNumberFormat="1" applyFont="1" applyFill="1" applyBorder="1" applyAlignment="1" applyProtection="1">
      <alignment vertical="center" wrapText="1"/>
      <protection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Komma 2" xfId="49"/>
    <cellStyle name="Hyperlink" xfId="50"/>
    <cellStyle name="Migliaia 2" xfId="51"/>
    <cellStyle name="Neutral" xfId="52"/>
    <cellStyle name="Normal 2" xfId="53"/>
    <cellStyle name="Normale 2" xfId="54"/>
    <cellStyle name="Notiz" xfId="55"/>
    <cellStyle name="Percent 2" xfId="56"/>
    <cellStyle name="Percentuale 2" xfId="57"/>
    <cellStyle name="Percent" xfId="58"/>
    <cellStyle name="Prozent 2" xfId="59"/>
    <cellStyle name="Schlecht" xfId="60"/>
    <cellStyle name="Standard 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ährung 2" xfId="70"/>
    <cellStyle name="Warnender Text" xfId="71"/>
    <cellStyle name="Zelle überprüfen" xfId="72"/>
  </cellStyles>
  <dxfs count="8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E21" sqref="E21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134" t="s">
        <v>281</v>
      </c>
      <c r="B1" s="135"/>
      <c r="C1" s="135"/>
      <c r="D1" s="135"/>
      <c r="E1" s="135"/>
      <c r="F1" s="135"/>
      <c r="G1" s="135"/>
      <c r="H1" s="135"/>
      <c r="I1" s="135"/>
      <c r="J1" s="136"/>
      <c r="K1" s="5"/>
    </row>
    <row r="2" spans="1:10" ht="12.75">
      <c r="A2" s="34"/>
      <c r="H2" s="34"/>
      <c r="I2" s="34"/>
      <c r="J2" s="34"/>
    </row>
    <row r="3" spans="1:10" ht="12.75">
      <c r="A3" s="137" t="s">
        <v>244</v>
      </c>
      <c r="B3" s="138"/>
      <c r="C3" s="139"/>
      <c r="D3" s="140" t="s">
        <v>1104</v>
      </c>
      <c r="E3" s="140"/>
      <c r="F3" s="140"/>
      <c r="G3" s="140"/>
      <c r="H3" s="140"/>
      <c r="I3" s="34"/>
      <c r="J3" s="34"/>
    </row>
    <row r="4" spans="1:10" ht="12.75">
      <c r="A4" s="1"/>
      <c r="C4" s="11"/>
      <c r="F4" s="2"/>
      <c r="G4" s="2"/>
      <c r="H4" s="34"/>
      <c r="I4" s="34"/>
      <c r="J4" s="34"/>
    </row>
    <row r="5" spans="1:10" ht="14.25">
      <c r="A5" s="3" t="s">
        <v>245</v>
      </c>
      <c r="B5" s="3"/>
      <c r="C5" s="41"/>
      <c r="D5" s="3"/>
      <c r="E5" s="4"/>
      <c r="F5" s="5"/>
      <c r="G5" s="5"/>
      <c r="H5" s="70"/>
      <c r="I5" s="34"/>
      <c r="J5" s="34"/>
    </row>
    <row r="6" spans="1:10" ht="12.75">
      <c r="A6" s="6" t="s">
        <v>246</v>
      </c>
      <c r="B6" s="7"/>
      <c r="C6" s="42"/>
      <c r="D6" s="7"/>
      <c r="E6" s="141" t="s">
        <v>21</v>
      </c>
      <c r="F6" s="142"/>
      <c r="G6" s="143"/>
      <c r="H6" s="143"/>
      <c r="I6" s="34"/>
      <c r="J6" s="34"/>
    </row>
    <row r="7" spans="1:10" ht="12.75">
      <c r="A7" s="35"/>
      <c r="B7" s="34"/>
      <c r="C7" s="43"/>
      <c r="D7" s="34"/>
      <c r="E7" s="34"/>
      <c r="F7" s="70"/>
      <c r="G7" s="2"/>
      <c r="H7" s="70"/>
      <c r="I7" s="34"/>
      <c r="J7" s="34"/>
    </row>
    <row r="8" spans="1:10" ht="12.75">
      <c r="A8" s="9" t="s">
        <v>247</v>
      </c>
      <c r="B8" s="10"/>
      <c r="C8" s="44"/>
      <c r="D8" s="10"/>
      <c r="E8" s="147" t="s">
        <v>23</v>
      </c>
      <c r="F8" s="148"/>
      <c r="G8" s="149"/>
      <c r="H8" s="149"/>
      <c r="I8" s="34"/>
      <c r="J8" s="34"/>
    </row>
    <row r="9" spans="1:10" ht="12.75">
      <c r="A9" s="35"/>
      <c r="B9" s="34"/>
      <c r="C9" s="43"/>
      <c r="D9" s="34"/>
      <c r="E9" s="34"/>
      <c r="F9" s="70"/>
      <c r="G9" s="2"/>
      <c r="H9" s="70"/>
      <c r="I9" s="34"/>
      <c r="J9" s="34"/>
    </row>
    <row r="10" spans="1:10" ht="12.75">
      <c r="A10" s="6" t="s">
        <v>286</v>
      </c>
      <c r="B10" s="7"/>
      <c r="C10" s="42"/>
      <c r="D10" s="7"/>
      <c r="E10" s="76"/>
      <c r="F10" s="70"/>
      <c r="G10" s="2"/>
      <c r="H10" s="70"/>
      <c r="I10" s="34"/>
      <c r="J10" s="34"/>
    </row>
    <row r="11" spans="1:10" ht="12.75">
      <c r="A11" s="6" t="s">
        <v>287</v>
      </c>
      <c r="B11" s="7"/>
      <c r="C11" s="42"/>
      <c r="D11" s="7"/>
      <c r="E11" s="76"/>
      <c r="F11" s="71"/>
      <c r="G11" s="71"/>
      <c r="H11" s="71"/>
      <c r="I11" s="34"/>
      <c r="J11" s="34"/>
    </row>
    <row r="12" spans="1:10" ht="12.75">
      <c r="A12" s="1"/>
      <c r="E12" s="11"/>
      <c r="F12" s="2"/>
      <c r="G12" s="2"/>
      <c r="H12" s="34"/>
      <c r="I12" s="34"/>
      <c r="J12" s="34"/>
    </row>
    <row r="13" spans="1:10" ht="12.75">
      <c r="A13" s="53" t="s">
        <v>274</v>
      </c>
      <c r="B13" s="7"/>
      <c r="C13" s="7"/>
      <c r="D13" s="7"/>
      <c r="E13" s="69"/>
      <c r="F13" s="48"/>
      <c r="G13" s="48"/>
      <c r="H13" s="48"/>
      <c r="I13" s="34"/>
      <c r="J13" s="34"/>
    </row>
    <row r="14" spans="1:10" ht="12.75">
      <c r="A14" s="1"/>
      <c r="F14" s="2"/>
      <c r="G14" s="2"/>
      <c r="H14" s="70"/>
      <c r="I14" s="34"/>
      <c r="J14" s="34"/>
    </row>
    <row r="15" spans="1:8" s="34" customFormat="1" ht="12.75">
      <c r="A15" s="6" t="s">
        <v>275</v>
      </c>
      <c r="B15" s="7"/>
      <c r="C15" s="42"/>
      <c r="D15" s="7"/>
      <c r="E15" s="69">
        <v>2020</v>
      </c>
      <c r="F15" s="48"/>
      <c r="G15" s="48"/>
      <c r="H15" s="48"/>
    </row>
    <row r="16" spans="1:10" ht="12.75">
      <c r="A16" s="1"/>
      <c r="F16" s="2"/>
      <c r="G16" s="2"/>
      <c r="H16" s="70"/>
      <c r="I16" s="34"/>
      <c r="J16" s="34"/>
    </row>
    <row r="17" spans="1:10" ht="12.75">
      <c r="A17" s="9" t="s">
        <v>288</v>
      </c>
      <c r="B17" s="10"/>
      <c r="C17" s="10"/>
      <c r="D17" s="10"/>
      <c r="E17" s="46"/>
      <c r="F17" s="72"/>
      <c r="G17" s="72"/>
      <c r="H17" s="72"/>
      <c r="I17" s="34"/>
      <c r="J17" s="34"/>
    </row>
    <row r="18" spans="1:10" ht="12.75">
      <c r="A18" s="57"/>
      <c r="B18" s="57"/>
      <c r="C18" s="57"/>
      <c r="D18" s="57"/>
      <c r="E18" s="72"/>
      <c r="F18" s="72"/>
      <c r="G18" s="72"/>
      <c r="H18" s="72"/>
      <c r="I18" s="34"/>
      <c r="J18" s="34"/>
    </row>
    <row r="19" spans="1:10" ht="12.75">
      <c r="A19" s="9" t="s">
        <v>280</v>
      </c>
      <c r="B19" s="10"/>
      <c r="C19" s="44"/>
      <c r="D19" s="10"/>
      <c r="E19" s="47" t="s">
        <v>1115</v>
      </c>
      <c r="F19" s="72"/>
      <c r="G19" s="72"/>
      <c r="H19" s="72"/>
      <c r="I19" s="34"/>
      <c r="J19" s="34"/>
    </row>
    <row r="20" spans="1:10" ht="12.75">
      <c r="A20" s="1"/>
      <c r="B20" s="12"/>
      <c r="C20" s="12"/>
      <c r="D20" s="12"/>
      <c r="E20" s="12"/>
      <c r="F20" s="2"/>
      <c r="G20" s="45"/>
      <c r="H20" s="70"/>
      <c r="I20" s="34"/>
      <c r="J20" s="34"/>
    </row>
    <row r="21" spans="1:10" ht="12.75">
      <c r="A21" s="9" t="s">
        <v>248</v>
      </c>
      <c r="B21" s="10"/>
      <c r="C21" s="10"/>
      <c r="D21" s="10"/>
      <c r="E21" s="47"/>
      <c r="F21" s="73"/>
      <c r="G21" s="73"/>
      <c r="H21" s="73"/>
      <c r="I21" s="34"/>
      <c r="J21" s="34"/>
    </row>
    <row r="22" spans="1:10" ht="12.75">
      <c r="A22" s="1"/>
      <c r="H22" s="34"/>
      <c r="I22" s="34"/>
      <c r="J22" s="34"/>
    </row>
    <row r="23" spans="1:10" ht="12.75">
      <c r="A23" s="12"/>
      <c r="B23" s="12"/>
      <c r="C23" s="12"/>
      <c r="D23" s="12"/>
      <c r="E23" s="12"/>
      <c r="F23" s="12"/>
      <c r="G23" s="12"/>
      <c r="H23" s="34"/>
      <c r="I23" s="34"/>
      <c r="J23" s="34"/>
    </row>
    <row r="24" spans="1:10" ht="12.75">
      <c r="A24" s="1"/>
      <c r="G24" s="2"/>
      <c r="H24" s="34"/>
      <c r="I24" s="34"/>
      <c r="J24" s="34"/>
    </row>
    <row r="25" spans="1:10" ht="14.25">
      <c r="A25" s="4" t="s">
        <v>249</v>
      </c>
      <c r="B25" s="4"/>
      <c r="C25" s="4"/>
      <c r="D25" s="4"/>
      <c r="E25" s="4"/>
      <c r="F25" s="4"/>
      <c r="G25" s="5"/>
      <c r="H25" s="34"/>
      <c r="I25" s="34"/>
      <c r="J25" s="34"/>
    </row>
    <row r="26" spans="1:9" s="34" customFormat="1" ht="14.25">
      <c r="A26" s="6" t="s">
        <v>250</v>
      </c>
      <c r="B26" s="6"/>
      <c r="C26" s="6"/>
      <c r="D26" s="51"/>
      <c r="E26" s="150"/>
      <c r="F26" s="151"/>
      <c r="G26" s="151"/>
      <c r="H26" s="152"/>
      <c r="I26" s="5"/>
    </row>
    <row r="27" spans="1:9" s="34" customFormat="1" ht="14.25">
      <c r="A27" s="36"/>
      <c r="B27" s="36"/>
      <c r="C27" s="36"/>
      <c r="D27" s="18"/>
      <c r="E27" s="58"/>
      <c r="F27" s="58"/>
      <c r="G27" s="58"/>
      <c r="H27" s="58"/>
      <c r="I27" s="5"/>
    </row>
    <row r="28" spans="1:8" s="34" customFormat="1" ht="12.75">
      <c r="A28" s="6" t="s">
        <v>251</v>
      </c>
      <c r="B28" s="6"/>
      <c r="C28" s="42"/>
      <c r="D28" s="49"/>
      <c r="E28" s="150"/>
      <c r="F28" s="151"/>
      <c r="G28" s="151"/>
      <c r="H28" s="152"/>
    </row>
    <row r="29" spans="1:10" ht="14.25">
      <c r="A29" s="1"/>
      <c r="B29" s="4"/>
      <c r="C29" s="4"/>
      <c r="D29" s="4"/>
      <c r="E29" s="4"/>
      <c r="F29" s="4"/>
      <c r="G29" s="5"/>
      <c r="H29" s="34"/>
      <c r="I29" s="34"/>
      <c r="J29" s="34"/>
    </row>
    <row r="30" spans="1:10" ht="12.75">
      <c r="A30" s="6" t="s">
        <v>252</v>
      </c>
      <c r="B30" s="7"/>
      <c r="C30" s="7"/>
      <c r="D30" s="49"/>
      <c r="E30" s="150"/>
      <c r="F30" s="151"/>
      <c r="G30" s="151"/>
      <c r="H30" s="152"/>
      <c r="I30" s="34"/>
      <c r="J30" s="34"/>
    </row>
    <row r="31" spans="1:10" ht="12.75">
      <c r="A31" s="1"/>
      <c r="H31" s="34"/>
      <c r="I31" s="34"/>
      <c r="J31" s="34"/>
    </row>
    <row r="32" spans="1:10" ht="12.75">
      <c r="A32" s="34"/>
      <c r="E32" s="74"/>
      <c r="F32" s="74"/>
      <c r="G32" s="74"/>
      <c r="H32" s="34"/>
      <c r="I32" s="34"/>
      <c r="J32" s="34"/>
    </row>
    <row r="33" spans="1:10" ht="12.75">
      <c r="A33" s="34"/>
      <c r="E33" s="75"/>
      <c r="F33" s="75"/>
      <c r="G33" s="75"/>
      <c r="H33" s="34"/>
      <c r="I33" s="34"/>
      <c r="J33" s="34"/>
    </row>
    <row r="34" spans="1:8" ht="54.75" customHeight="1">
      <c r="A34" s="153" t="s">
        <v>269</v>
      </c>
      <c r="B34" s="153"/>
      <c r="C34" s="153"/>
      <c r="D34" s="153"/>
      <c r="E34" s="153"/>
      <c r="F34" s="153"/>
      <c r="G34" s="153"/>
      <c r="H34" s="153"/>
    </row>
    <row r="35" spans="1:8" ht="54.75" customHeight="1">
      <c r="A35" s="154" t="s">
        <v>270</v>
      </c>
      <c r="B35" s="155"/>
      <c r="C35" s="155"/>
      <c r="D35" s="156"/>
      <c r="E35" s="159">
        <f>Aufmaß!H6</f>
        <v>0</v>
      </c>
      <c r="F35" s="159"/>
      <c r="G35" s="159"/>
      <c r="H35" s="159"/>
    </row>
    <row r="36" spans="1:8" ht="54.75" customHeight="1">
      <c r="A36" s="144" t="s">
        <v>271</v>
      </c>
      <c r="B36" s="145"/>
      <c r="C36" s="145"/>
      <c r="D36" s="146"/>
      <c r="E36" s="157">
        <f>Pauschal!H6</f>
        <v>0</v>
      </c>
      <c r="F36" s="157"/>
      <c r="G36" s="157"/>
      <c r="H36" s="157"/>
    </row>
    <row r="37" spans="1:8" ht="54.75" customHeight="1">
      <c r="A37" s="154" t="s">
        <v>284</v>
      </c>
      <c r="B37" s="155"/>
      <c r="C37" s="155"/>
      <c r="D37" s="156"/>
      <c r="E37" s="158">
        <f>SUM(E35:E36)</f>
        <v>0</v>
      </c>
      <c r="F37" s="158"/>
      <c r="G37" s="158"/>
      <c r="H37" s="158"/>
    </row>
    <row r="38" spans="1:8" ht="54.75" customHeight="1">
      <c r="A38" s="144" t="s">
        <v>272</v>
      </c>
      <c r="B38" s="145"/>
      <c r="C38" s="145"/>
      <c r="D38" s="146"/>
      <c r="E38" s="157">
        <f>IF(AND(E10&gt;0,E11&gt;0),SUM(E10:E11),IF(E10&gt;0,E10,IF(E11&gt;0,E11,0)))</f>
        <v>0</v>
      </c>
      <c r="F38" s="157"/>
      <c r="G38" s="157"/>
      <c r="H38" s="157"/>
    </row>
    <row r="39" spans="1:8" ht="54.75" customHeight="1">
      <c r="A39" s="154" t="s">
        <v>273</v>
      </c>
      <c r="B39" s="155"/>
      <c r="C39" s="155"/>
      <c r="D39" s="156"/>
      <c r="E39" s="157">
        <f>+Sicherheitsmaßnahmen!H6</f>
        <v>570374.05</v>
      </c>
      <c r="F39" s="157"/>
      <c r="G39" s="157"/>
      <c r="H39" s="157"/>
    </row>
    <row r="40" spans="1:8" ht="54.75" customHeight="1">
      <c r="A40" s="154" t="s">
        <v>285</v>
      </c>
      <c r="B40" s="155"/>
      <c r="C40" s="155"/>
      <c r="D40" s="156"/>
      <c r="E40" s="157">
        <f>E37+E39</f>
        <v>570374.05</v>
      </c>
      <c r="F40" s="157"/>
      <c r="G40" s="157"/>
      <c r="H40" s="157"/>
    </row>
  </sheetData>
  <sheetProtection password="CF29" sheet="1" selectLockedCells="1"/>
  <mergeCells count="23">
    <mergeCell ref="E40:H40"/>
    <mergeCell ref="A38:D38"/>
    <mergeCell ref="A39:D39"/>
    <mergeCell ref="A40:D40"/>
    <mergeCell ref="E39:H39"/>
    <mergeCell ref="E28:H28"/>
    <mergeCell ref="A34:H34"/>
    <mergeCell ref="A35:D35"/>
    <mergeCell ref="E38:H38"/>
    <mergeCell ref="E36:H36"/>
    <mergeCell ref="E37:H37"/>
    <mergeCell ref="E35:H35"/>
    <mergeCell ref="A37:D37"/>
    <mergeCell ref="A1:J1"/>
    <mergeCell ref="A3:C3"/>
    <mergeCell ref="D3:H3"/>
    <mergeCell ref="E6:F6"/>
    <mergeCell ref="G6:H6"/>
    <mergeCell ref="A36:D36"/>
    <mergeCell ref="E8:F8"/>
    <mergeCell ref="G8:H8"/>
    <mergeCell ref="E30:H30"/>
    <mergeCell ref="E26:H26"/>
  </mergeCells>
  <conditionalFormatting sqref="E30 E17:E18 E13 G8 E6 E8 G6">
    <cfRule type="cellIs" priority="19" dxfId="0" operator="notEqual" stopIfTrue="1">
      <formula>""</formula>
    </cfRule>
  </conditionalFormatting>
  <conditionalFormatting sqref="E26:E27">
    <cfRule type="cellIs" priority="18" dxfId="0" operator="notEqual" stopIfTrue="1">
      <formula>""</formula>
    </cfRule>
  </conditionalFormatting>
  <conditionalFormatting sqref="E28">
    <cfRule type="cellIs" priority="16" dxfId="0" operator="notEqual" stopIfTrue="1">
      <formula>""</formula>
    </cfRule>
  </conditionalFormatting>
  <conditionalFormatting sqref="E15">
    <cfRule type="cellIs" priority="15" dxfId="0" operator="notEqual" stopIfTrue="1">
      <formula>""</formula>
    </cfRule>
  </conditionalFormatting>
  <conditionalFormatting sqref="D3">
    <cfRule type="cellIs" priority="14" dxfId="0" operator="notEqual" stopIfTrue="1">
      <formula>""</formula>
    </cfRule>
  </conditionalFormatting>
  <conditionalFormatting sqref="E10:E11">
    <cfRule type="cellIs" priority="3" dxfId="0" operator="notEqual" stopIfTrue="1">
      <formula>""</formula>
    </cfRule>
  </conditionalFormatting>
  <conditionalFormatting sqref="E19">
    <cfRule type="cellIs" priority="1" dxfId="0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6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5.57421875" style="34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66" customWidth="1"/>
    <col min="7" max="7" width="14.00390625" style="68" customWidth="1"/>
    <col min="8" max="8" width="20.421875" style="34" customWidth="1"/>
    <col min="9" max="16384" width="11.421875" style="34" customWidth="1"/>
  </cols>
  <sheetData>
    <row r="1" spans="1:11" ht="15" customHeight="1">
      <c r="A1" s="134" t="s">
        <v>277</v>
      </c>
      <c r="B1" s="135"/>
      <c r="C1" s="135"/>
      <c r="D1" s="135"/>
      <c r="E1" s="135"/>
      <c r="F1" s="135"/>
      <c r="G1" s="135"/>
      <c r="H1" s="135"/>
      <c r="I1" s="135"/>
      <c r="J1" s="136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4.25">
      <c r="A4" s="1"/>
      <c r="D4" s="22" t="s">
        <v>262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1"/>
      <c r="D6" s="160" t="s">
        <v>279</v>
      </c>
      <c r="E6" s="161"/>
      <c r="F6" s="161"/>
      <c r="G6" s="162"/>
      <c r="H6" s="99">
        <f>SUM($H$16:$H$9983)</f>
        <v>0</v>
      </c>
    </row>
    <row r="7" spans="1:8" ht="23.25" customHeight="1">
      <c r="A7" s="1"/>
      <c r="D7" s="19" t="s">
        <v>278</v>
      </c>
      <c r="E7" s="20"/>
      <c r="F7" s="20"/>
      <c r="G7" s="20"/>
      <c r="H7" s="56">
        <f>+ANGEBOT!E10</f>
        <v>0</v>
      </c>
    </row>
    <row r="8" spans="1:7" ht="12.75">
      <c r="A8" s="1"/>
      <c r="F8" s="1"/>
      <c r="G8" s="1"/>
    </row>
    <row r="9" spans="1:7" ht="12.75">
      <c r="A9" s="1"/>
      <c r="F9" s="1"/>
      <c r="G9" s="1"/>
    </row>
    <row r="10" spans="1:8" ht="12.75">
      <c r="A10" s="1"/>
      <c r="F10" s="1"/>
      <c r="G10" s="1"/>
      <c r="H10" s="1"/>
    </row>
    <row r="11" spans="1:8" ht="12.75">
      <c r="A11" s="1"/>
      <c r="F11" s="1"/>
      <c r="G11" s="1"/>
      <c r="H11" s="1"/>
    </row>
    <row r="12" spans="1:7" ht="12.75">
      <c r="A12" s="1"/>
      <c r="F12" s="1"/>
      <c r="G12" s="1"/>
    </row>
    <row r="13" spans="1:7" ht="12.75">
      <c r="A13" s="1"/>
      <c r="F13" s="1"/>
      <c r="G13" s="1"/>
    </row>
    <row r="14" spans="1:7" ht="14.25">
      <c r="A14" s="13"/>
      <c r="B14" s="3" t="s">
        <v>261</v>
      </c>
      <c r="C14" s="41"/>
      <c r="D14" s="3"/>
      <c r="E14" s="3"/>
      <c r="F14" s="3"/>
      <c r="G14" s="3"/>
    </row>
    <row r="15" spans="1:14" ht="38.25">
      <c r="A15" s="14" t="s">
        <v>253</v>
      </c>
      <c r="B15" s="14" t="s">
        <v>254</v>
      </c>
      <c r="C15" s="14" t="s">
        <v>243</v>
      </c>
      <c r="D15" s="15" t="s">
        <v>241</v>
      </c>
      <c r="E15" s="14" t="s">
        <v>255</v>
      </c>
      <c r="F15" s="14" t="s">
        <v>256</v>
      </c>
      <c r="G15" s="14" t="s">
        <v>257</v>
      </c>
      <c r="H15" s="14" t="s">
        <v>258</v>
      </c>
      <c r="I15" s="16" t="s">
        <v>259</v>
      </c>
      <c r="J15" s="16" t="s">
        <v>260</v>
      </c>
      <c r="K15" s="18"/>
      <c r="L15" s="18"/>
      <c r="M15" s="18"/>
      <c r="N15" s="81"/>
    </row>
    <row r="16" spans="1:14" ht="12.75">
      <c r="A16" s="40">
        <v>1</v>
      </c>
      <c r="B16" s="86" t="s">
        <v>289</v>
      </c>
      <c r="C16" s="77"/>
      <c r="D16" s="77" t="s">
        <v>644</v>
      </c>
      <c r="E16" s="87" t="s">
        <v>1106</v>
      </c>
      <c r="F16" s="100">
        <v>4</v>
      </c>
      <c r="G16" s="109"/>
      <c r="H16" s="97">
        <f aca="true" t="shared" si="0" ref="H16:H79">+IF(AND(F16="",G16=""),"",ROUND(F16*G16,2))</f>
        <v>0</v>
      </c>
      <c r="I16" s="60" t="str">
        <f>IF(E16&lt;&gt;"","A","")</f>
        <v>A</v>
      </c>
      <c r="J16" s="91" t="s">
        <v>634</v>
      </c>
      <c r="K16" s="84"/>
      <c r="L16" s="84"/>
      <c r="M16" s="82"/>
      <c r="N16" s="18"/>
    </row>
    <row r="17" spans="1:14" ht="12.75">
      <c r="A17" s="40">
        <f aca="true" t="shared" si="1" ref="A17:A80">A16+1</f>
        <v>2</v>
      </c>
      <c r="B17" s="86" t="s">
        <v>290</v>
      </c>
      <c r="C17" s="77"/>
      <c r="D17" s="77" t="s">
        <v>645</v>
      </c>
      <c r="E17" s="87" t="s">
        <v>1106</v>
      </c>
      <c r="F17" s="102">
        <v>4</v>
      </c>
      <c r="G17" s="109"/>
      <c r="H17" s="97">
        <f t="shared" si="0"/>
        <v>0</v>
      </c>
      <c r="I17" s="60" t="str">
        <f>IF(E17&lt;&gt;"","A","")</f>
        <v>A</v>
      </c>
      <c r="J17" s="91" t="s">
        <v>634</v>
      </c>
      <c r="K17" s="84"/>
      <c r="L17" s="84"/>
      <c r="M17" s="82"/>
      <c r="N17" s="18"/>
    </row>
    <row r="18" spans="1:14" ht="12.75">
      <c r="A18" s="40">
        <f t="shared" si="1"/>
        <v>3</v>
      </c>
      <c r="B18" s="86" t="s">
        <v>993</v>
      </c>
      <c r="C18" s="77"/>
      <c r="D18" s="77" t="s">
        <v>996</v>
      </c>
      <c r="E18" s="87" t="s">
        <v>632</v>
      </c>
      <c r="F18" s="102">
        <v>2000</v>
      </c>
      <c r="G18" s="109"/>
      <c r="H18" s="97">
        <f t="shared" si="0"/>
        <v>0</v>
      </c>
      <c r="I18" s="60" t="s">
        <v>969</v>
      </c>
      <c r="J18" s="91" t="s">
        <v>997</v>
      </c>
      <c r="K18" s="84"/>
      <c r="L18" s="84"/>
      <c r="M18" s="82"/>
      <c r="N18" s="18"/>
    </row>
    <row r="19" spans="1:14" ht="12.75">
      <c r="A19" s="40">
        <f t="shared" si="1"/>
        <v>4</v>
      </c>
      <c r="B19" s="86" t="s">
        <v>994</v>
      </c>
      <c r="C19" s="77"/>
      <c r="D19" s="77" t="s">
        <v>996</v>
      </c>
      <c r="E19" s="87" t="s">
        <v>632</v>
      </c>
      <c r="F19" s="102">
        <v>3000</v>
      </c>
      <c r="G19" s="109"/>
      <c r="H19" s="97">
        <f t="shared" si="0"/>
        <v>0</v>
      </c>
      <c r="I19" s="60" t="s">
        <v>969</v>
      </c>
      <c r="J19" s="91" t="s">
        <v>997</v>
      </c>
      <c r="K19" s="84"/>
      <c r="L19" s="84"/>
      <c r="M19" s="82"/>
      <c r="N19" s="18"/>
    </row>
    <row r="20" spans="1:14" ht="12.75">
      <c r="A20" s="40">
        <f t="shared" si="1"/>
        <v>5</v>
      </c>
      <c r="B20" s="86" t="s">
        <v>995</v>
      </c>
      <c r="C20" s="77"/>
      <c r="D20" s="77" t="s">
        <v>996</v>
      </c>
      <c r="E20" s="87" t="s">
        <v>632</v>
      </c>
      <c r="F20" s="102">
        <v>6500</v>
      </c>
      <c r="G20" s="109"/>
      <c r="H20" s="97">
        <f t="shared" si="0"/>
        <v>0</v>
      </c>
      <c r="I20" s="60" t="s">
        <v>969</v>
      </c>
      <c r="J20" s="91" t="s">
        <v>997</v>
      </c>
      <c r="K20" s="84"/>
      <c r="L20" s="84"/>
      <c r="M20" s="82"/>
      <c r="N20" s="18"/>
    </row>
    <row r="21" spans="1:14" ht="21.75">
      <c r="A21" s="40">
        <f t="shared" si="1"/>
        <v>6</v>
      </c>
      <c r="B21" s="86" t="s">
        <v>291</v>
      </c>
      <c r="C21" s="77" t="s">
        <v>242</v>
      </c>
      <c r="D21" s="77" t="s">
        <v>646</v>
      </c>
      <c r="E21" s="87" t="s">
        <v>1106</v>
      </c>
      <c r="F21" s="102">
        <v>7</v>
      </c>
      <c r="G21" s="109"/>
      <c r="H21" s="97">
        <f t="shared" si="0"/>
        <v>0</v>
      </c>
      <c r="I21" s="60" t="str">
        <f aca="true" t="shared" si="2" ref="I21:I28">IF(E21&lt;&gt;"","A","")</f>
        <v>A</v>
      </c>
      <c r="J21" s="91" t="s">
        <v>635</v>
      </c>
      <c r="K21" s="84"/>
      <c r="L21" s="84"/>
      <c r="M21" s="82"/>
      <c r="N21" s="18"/>
    </row>
    <row r="22" spans="1:14" ht="12.75">
      <c r="A22" s="40">
        <f t="shared" si="1"/>
        <v>7</v>
      </c>
      <c r="B22" s="86" t="s">
        <v>292</v>
      </c>
      <c r="C22" s="77" t="s">
        <v>242</v>
      </c>
      <c r="D22" s="77" t="s">
        <v>647</v>
      </c>
      <c r="E22" s="87" t="s">
        <v>1106</v>
      </c>
      <c r="F22" s="102">
        <v>2</v>
      </c>
      <c r="G22" s="109"/>
      <c r="H22" s="97">
        <f t="shared" si="0"/>
        <v>0</v>
      </c>
      <c r="I22" s="60" t="str">
        <f t="shared" si="2"/>
        <v>A</v>
      </c>
      <c r="J22" s="91" t="s">
        <v>635</v>
      </c>
      <c r="K22" s="84"/>
      <c r="L22" s="84"/>
      <c r="M22" s="82"/>
      <c r="N22" s="18"/>
    </row>
    <row r="23" spans="1:14" ht="21.75">
      <c r="A23" s="40">
        <f t="shared" si="1"/>
        <v>8</v>
      </c>
      <c r="B23" s="86" t="s">
        <v>293</v>
      </c>
      <c r="C23" s="77"/>
      <c r="D23" s="77" t="s">
        <v>648</v>
      </c>
      <c r="E23" s="87" t="s">
        <v>626</v>
      </c>
      <c r="F23" s="102">
        <v>11003.56</v>
      </c>
      <c r="G23" s="109"/>
      <c r="H23" s="97">
        <f t="shared" si="0"/>
        <v>0</v>
      </c>
      <c r="I23" s="60" t="str">
        <f t="shared" si="2"/>
        <v>A</v>
      </c>
      <c r="J23" s="91" t="s">
        <v>635</v>
      </c>
      <c r="K23" s="84"/>
      <c r="L23" s="84"/>
      <c r="M23" s="82"/>
      <c r="N23" s="18"/>
    </row>
    <row r="24" spans="1:14" ht="12.75">
      <c r="A24" s="40">
        <f t="shared" si="1"/>
        <v>9</v>
      </c>
      <c r="B24" s="86" t="s">
        <v>294</v>
      </c>
      <c r="C24" s="77"/>
      <c r="D24" s="77" t="s">
        <v>649</v>
      </c>
      <c r="E24" s="87" t="s">
        <v>626</v>
      </c>
      <c r="F24" s="102">
        <v>91.5</v>
      </c>
      <c r="G24" s="109"/>
      <c r="H24" s="97">
        <f t="shared" si="0"/>
        <v>0</v>
      </c>
      <c r="I24" s="60" t="str">
        <f t="shared" si="2"/>
        <v>A</v>
      </c>
      <c r="J24" s="91" t="s">
        <v>635</v>
      </c>
      <c r="K24" s="84"/>
      <c r="L24" s="84"/>
      <c r="M24" s="82"/>
      <c r="N24" s="18"/>
    </row>
    <row r="25" spans="1:14" ht="12.75">
      <c r="A25" s="40">
        <f t="shared" si="1"/>
        <v>10</v>
      </c>
      <c r="B25" s="86" t="s">
        <v>295</v>
      </c>
      <c r="C25" s="77"/>
      <c r="D25" s="77" t="s">
        <v>650</v>
      </c>
      <c r="E25" s="87" t="s">
        <v>626</v>
      </c>
      <c r="F25" s="102">
        <v>435.14</v>
      </c>
      <c r="G25" s="109"/>
      <c r="H25" s="97">
        <f t="shared" si="0"/>
        <v>0</v>
      </c>
      <c r="I25" s="60" t="str">
        <f t="shared" si="2"/>
        <v>A</v>
      </c>
      <c r="J25" s="91" t="s">
        <v>635</v>
      </c>
      <c r="K25" s="84"/>
      <c r="L25" s="84"/>
      <c r="M25" s="82"/>
      <c r="N25" s="18"/>
    </row>
    <row r="26" spans="1:14" ht="12.75">
      <c r="A26" s="40">
        <f t="shared" si="1"/>
        <v>11</v>
      </c>
      <c r="B26" s="86" t="s">
        <v>296</v>
      </c>
      <c r="C26" s="77"/>
      <c r="D26" s="77" t="s">
        <v>651</v>
      </c>
      <c r="E26" s="87" t="s">
        <v>626</v>
      </c>
      <c r="F26" s="102">
        <v>326.99</v>
      </c>
      <c r="G26" s="109"/>
      <c r="H26" s="97">
        <f t="shared" si="0"/>
        <v>0</v>
      </c>
      <c r="I26" s="60" t="str">
        <f t="shared" si="2"/>
        <v>A</v>
      </c>
      <c r="J26" s="91" t="s">
        <v>635</v>
      </c>
      <c r="K26" s="84"/>
      <c r="L26" s="84"/>
      <c r="M26" s="82"/>
      <c r="N26" s="18"/>
    </row>
    <row r="27" spans="1:14" ht="12.75">
      <c r="A27" s="40">
        <f t="shared" si="1"/>
        <v>12</v>
      </c>
      <c r="B27" s="86" t="s">
        <v>297</v>
      </c>
      <c r="C27" s="78"/>
      <c r="D27" s="77" t="s">
        <v>652</v>
      </c>
      <c r="E27" s="87" t="s">
        <v>626</v>
      </c>
      <c r="F27" s="102">
        <v>114.38</v>
      </c>
      <c r="G27" s="109"/>
      <c r="H27" s="97">
        <f t="shared" si="0"/>
        <v>0</v>
      </c>
      <c r="I27" s="60" t="str">
        <f t="shared" si="2"/>
        <v>A</v>
      </c>
      <c r="J27" s="91" t="s">
        <v>635</v>
      </c>
      <c r="K27" s="84"/>
      <c r="L27" s="84"/>
      <c r="M27" s="82"/>
      <c r="N27" s="18"/>
    </row>
    <row r="28" spans="1:14" ht="12.75">
      <c r="A28" s="40">
        <f t="shared" si="1"/>
        <v>13</v>
      </c>
      <c r="B28" s="86" t="s">
        <v>298</v>
      </c>
      <c r="C28" s="78"/>
      <c r="D28" s="77" t="s">
        <v>653</v>
      </c>
      <c r="E28" s="87" t="s">
        <v>626</v>
      </c>
      <c r="F28" s="102">
        <v>4084.9</v>
      </c>
      <c r="G28" s="109"/>
      <c r="H28" s="97">
        <f t="shared" si="0"/>
        <v>0</v>
      </c>
      <c r="I28" s="60" t="str">
        <f t="shared" si="2"/>
        <v>A</v>
      </c>
      <c r="J28" s="91" t="s">
        <v>635</v>
      </c>
      <c r="K28" s="84"/>
      <c r="L28" s="84"/>
      <c r="M28" s="82"/>
      <c r="N28" s="18"/>
    </row>
    <row r="29" spans="1:14" ht="12.75">
      <c r="A29" s="40">
        <f t="shared" si="1"/>
        <v>14</v>
      </c>
      <c r="B29" s="92" t="s">
        <v>999</v>
      </c>
      <c r="C29" s="77"/>
      <c r="D29" s="93" t="s">
        <v>1000</v>
      </c>
      <c r="E29" s="94" t="s">
        <v>628</v>
      </c>
      <c r="F29" s="103">
        <v>447.28</v>
      </c>
      <c r="G29" s="109"/>
      <c r="H29" s="97">
        <f t="shared" si="0"/>
        <v>0</v>
      </c>
      <c r="I29" s="96" t="str">
        <f aca="true" t="shared" si="3" ref="I29:I43">IF(E29&lt;&gt;"","M","")</f>
        <v>M</v>
      </c>
      <c r="J29" s="91" t="s">
        <v>1001</v>
      </c>
      <c r="K29" s="84"/>
      <c r="L29" s="84"/>
      <c r="M29" s="82"/>
      <c r="N29" s="18"/>
    </row>
    <row r="30" spans="1:14" ht="12.75">
      <c r="A30" s="40">
        <f t="shared" si="1"/>
        <v>15</v>
      </c>
      <c r="B30" s="92" t="s">
        <v>1087</v>
      </c>
      <c r="C30" s="77"/>
      <c r="D30" s="93" t="s">
        <v>1088</v>
      </c>
      <c r="E30" s="94" t="s">
        <v>628</v>
      </c>
      <c r="F30" s="103">
        <v>40.64</v>
      </c>
      <c r="G30" s="109"/>
      <c r="H30" s="97">
        <f t="shared" si="0"/>
        <v>0</v>
      </c>
      <c r="I30" s="96" t="str">
        <f t="shared" si="3"/>
        <v>M</v>
      </c>
      <c r="J30" s="91" t="s">
        <v>1089</v>
      </c>
      <c r="K30" s="84"/>
      <c r="L30" s="84"/>
      <c r="M30" s="82"/>
      <c r="N30" s="18"/>
    </row>
    <row r="31" spans="1:14" ht="12.75">
      <c r="A31" s="40">
        <f t="shared" si="1"/>
        <v>16</v>
      </c>
      <c r="B31" s="92" t="s">
        <v>1002</v>
      </c>
      <c r="C31" s="77"/>
      <c r="D31" s="93" t="s">
        <v>1003</v>
      </c>
      <c r="E31" s="94" t="s">
        <v>628</v>
      </c>
      <c r="F31" s="103">
        <v>12824.48</v>
      </c>
      <c r="G31" s="109"/>
      <c r="H31" s="97">
        <f t="shared" si="0"/>
        <v>0</v>
      </c>
      <c r="I31" s="96" t="str">
        <f t="shared" si="3"/>
        <v>M</v>
      </c>
      <c r="J31" s="91" t="s">
        <v>1001</v>
      </c>
      <c r="K31" s="84"/>
      <c r="L31" s="84"/>
      <c r="M31" s="82"/>
      <c r="N31" s="18"/>
    </row>
    <row r="32" spans="1:14" ht="12.75">
      <c r="A32" s="40">
        <f t="shared" si="1"/>
        <v>17</v>
      </c>
      <c r="B32" s="92" t="s">
        <v>1004</v>
      </c>
      <c r="C32" s="77" t="s">
        <v>242</v>
      </c>
      <c r="D32" s="93" t="s">
        <v>1005</v>
      </c>
      <c r="E32" s="94" t="s">
        <v>628</v>
      </c>
      <c r="F32" s="103">
        <v>22311.93</v>
      </c>
      <c r="G32" s="109"/>
      <c r="H32" s="97">
        <f t="shared" si="0"/>
        <v>0</v>
      </c>
      <c r="I32" s="96" t="str">
        <f t="shared" si="3"/>
        <v>M</v>
      </c>
      <c r="J32" s="91" t="s">
        <v>1001</v>
      </c>
      <c r="K32" s="84"/>
      <c r="L32" s="84"/>
      <c r="M32" s="82"/>
      <c r="N32" s="18"/>
    </row>
    <row r="33" spans="1:14" ht="12.75">
      <c r="A33" s="40">
        <f t="shared" si="1"/>
        <v>18</v>
      </c>
      <c r="B33" s="92" t="s">
        <v>1006</v>
      </c>
      <c r="C33" s="77"/>
      <c r="D33" s="93" t="s">
        <v>1007</v>
      </c>
      <c r="E33" s="94" t="s">
        <v>628</v>
      </c>
      <c r="F33" s="103">
        <v>2159.45</v>
      </c>
      <c r="G33" s="109"/>
      <c r="H33" s="97">
        <f t="shared" si="0"/>
        <v>0</v>
      </c>
      <c r="I33" s="96" t="str">
        <f t="shared" si="3"/>
        <v>M</v>
      </c>
      <c r="J33" s="91" t="s">
        <v>1001</v>
      </c>
      <c r="K33" s="84"/>
      <c r="L33" s="84"/>
      <c r="M33" s="82"/>
      <c r="N33" s="18"/>
    </row>
    <row r="34" spans="1:14" ht="12.75">
      <c r="A34" s="40">
        <f t="shared" si="1"/>
        <v>19</v>
      </c>
      <c r="B34" s="92" t="s">
        <v>1008</v>
      </c>
      <c r="C34" s="77" t="s">
        <v>242</v>
      </c>
      <c r="D34" s="93" t="s">
        <v>1009</v>
      </c>
      <c r="E34" s="94" t="s">
        <v>628</v>
      </c>
      <c r="F34" s="103">
        <v>1514.24</v>
      </c>
      <c r="G34" s="109"/>
      <c r="H34" s="97">
        <f t="shared" si="0"/>
        <v>0</v>
      </c>
      <c r="I34" s="96" t="str">
        <f t="shared" si="3"/>
        <v>M</v>
      </c>
      <c r="J34" s="91" t="s">
        <v>1001</v>
      </c>
      <c r="K34" s="84"/>
      <c r="L34" s="84"/>
      <c r="M34" s="82"/>
      <c r="N34" s="18"/>
    </row>
    <row r="35" spans="1:14" ht="12.75">
      <c r="A35" s="40">
        <f t="shared" si="1"/>
        <v>20</v>
      </c>
      <c r="B35" s="92" t="s">
        <v>1010</v>
      </c>
      <c r="C35" s="77"/>
      <c r="D35" s="93" t="s">
        <v>1011</v>
      </c>
      <c r="E35" s="94" t="s">
        <v>628</v>
      </c>
      <c r="F35" s="103">
        <v>738.18</v>
      </c>
      <c r="G35" s="109"/>
      <c r="H35" s="97">
        <f t="shared" si="0"/>
        <v>0</v>
      </c>
      <c r="I35" s="96" t="str">
        <f t="shared" si="3"/>
        <v>M</v>
      </c>
      <c r="J35" s="91" t="s">
        <v>1001</v>
      </c>
      <c r="K35" s="84"/>
      <c r="L35" s="84"/>
      <c r="M35" s="82"/>
      <c r="N35" s="18"/>
    </row>
    <row r="36" spans="1:14" ht="12.75">
      <c r="A36" s="40">
        <f t="shared" si="1"/>
        <v>21</v>
      </c>
      <c r="B36" s="92" t="s">
        <v>1012</v>
      </c>
      <c r="C36" s="78"/>
      <c r="D36" s="93" t="s">
        <v>1013</v>
      </c>
      <c r="E36" s="94" t="s">
        <v>628</v>
      </c>
      <c r="F36" s="103">
        <v>4168.02</v>
      </c>
      <c r="G36" s="109"/>
      <c r="H36" s="97">
        <f t="shared" si="0"/>
        <v>0</v>
      </c>
      <c r="I36" s="96" t="str">
        <f t="shared" si="3"/>
        <v>M</v>
      </c>
      <c r="J36" s="91" t="s">
        <v>1001</v>
      </c>
      <c r="K36" s="84"/>
      <c r="L36" s="84"/>
      <c r="M36" s="82"/>
      <c r="N36" s="18"/>
    </row>
    <row r="37" spans="1:14" ht="12.75">
      <c r="A37" s="40">
        <f t="shared" si="1"/>
        <v>22</v>
      </c>
      <c r="B37" s="92" t="s">
        <v>1014</v>
      </c>
      <c r="C37" s="78"/>
      <c r="D37" s="93" t="s">
        <v>1015</v>
      </c>
      <c r="E37" s="94" t="s">
        <v>628</v>
      </c>
      <c r="F37" s="103">
        <v>23.6</v>
      </c>
      <c r="G37" s="109"/>
      <c r="H37" s="97">
        <f t="shared" si="0"/>
        <v>0</v>
      </c>
      <c r="I37" s="96" t="str">
        <f t="shared" si="3"/>
        <v>M</v>
      </c>
      <c r="J37" s="91" t="s">
        <v>1001</v>
      </c>
      <c r="K37" s="84"/>
      <c r="L37" s="84"/>
      <c r="M37" s="82"/>
      <c r="N37" s="18"/>
    </row>
    <row r="38" spans="1:14" ht="12.75">
      <c r="A38" s="40">
        <f t="shared" si="1"/>
        <v>23</v>
      </c>
      <c r="B38" s="92" t="s">
        <v>1016</v>
      </c>
      <c r="C38" s="78"/>
      <c r="D38" s="93" t="s">
        <v>1017</v>
      </c>
      <c r="E38" s="94" t="s">
        <v>628</v>
      </c>
      <c r="F38" s="103">
        <v>802</v>
      </c>
      <c r="G38" s="109"/>
      <c r="H38" s="97">
        <f t="shared" si="0"/>
        <v>0</v>
      </c>
      <c r="I38" s="96" t="str">
        <f t="shared" si="3"/>
        <v>M</v>
      </c>
      <c r="J38" s="91" t="s">
        <v>1001</v>
      </c>
      <c r="K38" s="84"/>
      <c r="L38" s="84"/>
      <c r="M38" s="82"/>
      <c r="N38" s="18"/>
    </row>
    <row r="39" spans="1:14" ht="12.75">
      <c r="A39" s="40">
        <f t="shared" si="1"/>
        <v>24</v>
      </c>
      <c r="B39" s="92" t="s">
        <v>1018</v>
      </c>
      <c r="C39" s="78"/>
      <c r="D39" s="93" t="s">
        <v>1019</v>
      </c>
      <c r="E39" s="94" t="s">
        <v>628</v>
      </c>
      <c r="F39" s="103">
        <v>3590.46</v>
      </c>
      <c r="G39" s="109"/>
      <c r="H39" s="97">
        <f t="shared" si="0"/>
        <v>0</v>
      </c>
      <c r="I39" s="96" t="str">
        <f t="shared" si="3"/>
        <v>M</v>
      </c>
      <c r="J39" s="91" t="s">
        <v>1001</v>
      </c>
      <c r="K39" s="84"/>
      <c r="L39" s="84"/>
      <c r="M39" s="82"/>
      <c r="N39" s="18"/>
    </row>
    <row r="40" spans="1:14" ht="12.75">
      <c r="A40" s="40">
        <f t="shared" si="1"/>
        <v>25</v>
      </c>
      <c r="B40" s="92" t="s">
        <v>1020</v>
      </c>
      <c r="C40" s="78"/>
      <c r="D40" s="93" t="s">
        <v>1021</v>
      </c>
      <c r="E40" s="94" t="s">
        <v>626</v>
      </c>
      <c r="F40" s="103">
        <v>1491.84</v>
      </c>
      <c r="G40" s="109"/>
      <c r="H40" s="97">
        <f t="shared" si="0"/>
        <v>0</v>
      </c>
      <c r="I40" s="96" t="str">
        <f t="shared" si="3"/>
        <v>M</v>
      </c>
      <c r="J40" s="91" t="s">
        <v>1001</v>
      </c>
      <c r="K40" s="84"/>
      <c r="L40" s="84"/>
      <c r="M40" s="82"/>
      <c r="N40" s="18"/>
    </row>
    <row r="41" spans="1:14" ht="12.75">
      <c r="A41" s="40">
        <f t="shared" si="1"/>
        <v>26</v>
      </c>
      <c r="B41" s="92" t="s">
        <v>1022</v>
      </c>
      <c r="C41" s="78" t="s">
        <v>242</v>
      </c>
      <c r="D41" s="93" t="s">
        <v>1023</v>
      </c>
      <c r="E41" s="94" t="s">
        <v>628</v>
      </c>
      <c r="F41" s="103">
        <v>1563.78</v>
      </c>
      <c r="G41" s="109"/>
      <c r="H41" s="97">
        <f t="shared" si="0"/>
        <v>0</v>
      </c>
      <c r="I41" s="96" t="str">
        <f t="shared" si="3"/>
        <v>M</v>
      </c>
      <c r="J41" s="91" t="s">
        <v>1001</v>
      </c>
      <c r="K41" s="84"/>
      <c r="L41" s="84"/>
      <c r="M41" s="82"/>
      <c r="N41" s="18"/>
    </row>
    <row r="42" spans="1:14" ht="12.75">
      <c r="A42" s="40">
        <f t="shared" si="1"/>
        <v>27</v>
      </c>
      <c r="B42" s="92" t="s">
        <v>1024</v>
      </c>
      <c r="C42" s="78" t="s">
        <v>242</v>
      </c>
      <c r="D42" s="93" t="s">
        <v>1025</v>
      </c>
      <c r="E42" s="94" t="s">
        <v>628</v>
      </c>
      <c r="F42" s="103">
        <v>3295.9</v>
      </c>
      <c r="G42" s="109"/>
      <c r="H42" s="97">
        <f t="shared" si="0"/>
        <v>0</v>
      </c>
      <c r="I42" s="96" t="str">
        <f t="shared" si="3"/>
        <v>M</v>
      </c>
      <c r="J42" s="91" t="s">
        <v>1001</v>
      </c>
      <c r="K42" s="84"/>
      <c r="L42" s="84"/>
      <c r="M42" s="82"/>
      <c r="N42" s="18"/>
    </row>
    <row r="43" spans="1:14" ht="12.75">
      <c r="A43" s="40">
        <f t="shared" si="1"/>
        <v>28</v>
      </c>
      <c r="B43" s="92" t="s">
        <v>1090</v>
      </c>
      <c r="C43" s="77"/>
      <c r="D43" s="93" t="s">
        <v>1091</v>
      </c>
      <c r="E43" s="94" t="s">
        <v>626</v>
      </c>
      <c r="F43" s="103">
        <v>12.01</v>
      </c>
      <c r="G43" s="109"/>
      <c r="H43" s="97">
        <f t="shared" si="0"/>
        <v>0</v>
      </c>
      <c r="I43" s="96" t="str">
        <f t="shared" si="3"/>
        <v>M</v>
      </c>
      <c r="J43" s="91" t="s">
        <v>1089</v>
      </c>
      <c r="K43" s="84"/>
      <c r="L43" s="84"/>
      <c r="M43" s="82"/>
      <c r="N43" s="18"/>
    </row>
    <row r="44" spans="1:14" ht="12.75">
      <c r="A44" s="40">
        <f t="shared" si="1"/>
        <v>29</v>
      </c>
      <c r="B44" s="86" t="s">
        <v>299</v>
      </c>
      <c r="C44" s="78"/>
      <c r="D44" s="77" t="s">
        <v>654</v>
      </c>
      <c r="E44" s="87" t="s">
        <v>626</v>
      </c>
      <c r="F44" s="102">
        <v>517.54</v>
      </c>
      <c r="G44" s="109"/>
      <c r="H44" s="97">
        <f t="shared" si="0"/>
        <v>0</v>
      </c>
      <c r="I44" s="60" t="str">
        <f>IF(E44&lt;&gt;"","A","")</f>
        <v>A</v>
      </c>
      <c r="J44" s="91" t="s">
        <v>635</v>
      </c>
      <c r="K44" s="84"/>
      <c r="L44" s="84"/>
      <c r="M44" s="82"/>
      <c r="N44" s="18"/>
    </row>
    <row r="45" spans="1:14" ht="12.75">
      <c r="A45" s="40">
        <f t="shared" si="1"/>
        <v>30</v>
      </c>
      <c r="B45" s="92" t="s">
        <v>299</v>
      </c>
      <c r="C45" s="78"/>
      <c r="D45" s="93" t="s">
        <v>655</v>
      </c>
      <c r="E45" s="94" t="s">
        <v>626</v>
      </c>
      <c r="F45" s="103">
        <v>382.48</v>
      </c>
      <c r="G45" s="109"/>
      <c r="H45" s="97">
        <f t="shared" si="0"/>
        <v>0</v>
      </c>
      <c r="I45" s="96" t="str">
        <f>IF(E45&lt;&gt;"","M","")</f>
        <v>M</v>
      </c>
      <c r="J45" s="91" t="s">
        <v>1001</v>
      </c>
      <c r="K45" s="84"/>
      <c r="L45" s="84"/>
      <c r="M45" s="82"/>
      <c r="N45" s="18"/>
    </row>
    <row r="46" spans="1:14" ht="12.75">
      <c r="A46" s="40">
        <f t="shared" si="1"/>
        <v>31</v>
      </c>
      <c r="B46" s="86" t="s">
        <v>300</v>
      </c>
      <c r="C46" s="78"/>
      <c r="D46" s="77" t="s">
        <v>655</v>
      </c>
      <c r="E46" s="87" t="s">
        <v>626</v>
      </c>
      <c r="F46" s="98">
        <v>2.06</v>
      </c>
      <c r="G46" s="109"/>
      <c r="H46" s="97">
        <f t="shared" si="0"/>
        <v>0</v>
      </c>
      <c r="I46" s="60" t="str">
        <f>IF(E46&lt;&gt;"","A","")</f>
        <v>A</v>
      </c>
      <c r="J46" s="91" t="s">
        <v>635</v>
      </c>
      <c r="K46" s="84"/>
      <c r="L46" s="84"/>
      <c r="M46" s="82"/>
      <c r="N46" s="18"/>
    </row>
    <row r="47" spans="1:14" ht="12.75">
      <c r="A47" s="40">
        <f t="shared" si="1"/>
        <v>32</v>
      </c>
      <c r="B47" s="92" t="s">
        <v>1092</v>
      </c>
      <c r="C47" s="77"/>
      <c r="D47" s="93" t="s">
        <v>655</v>
      </c>
      <c r="E47" s="94" t="s">
        <v>626</v>
      </c>
      <c r="F47" s="103">
        <v>3.22</v>
      </c>
      <c r="G47" s="109"/>
      <c r="H47" s="97">
        <f t="shared" si="0"/>
        <v>0</v>
      </c>
      <c r="I47" s="96" t="str">
        <f>IF(E47&lt;&gt;"","M","")</f>
        <v>M</v>
      </c>
      <c r="J47" s="91" t="s">
        <v>1089</v>
      </c>
      <c r="K47" s="84"/>
      <c r="L47" s="84"/>
      <c r="M47" s="82"/>
      <c r="N47" s="18"/>
    </row>
    <row r="48" spans="1:14" ht="12.75">
      <c r="A48" s="40">
        <f t="shared" si="1"/>
        <v>33</v>
      </c>
      <c r="B48" s="92" t="s">
        <v>1026</v>
      </c>
      <c r="C48" s="78"/>
      <c r="D48" s="93" t="s">
        <v>1027</v>
      </c>
      <c r="E48" s="94" t="s">
        <v>626</v>
      </c>
      <c r="F48" s="103">
        <v>518.17</v>
      </c>
      <c r="G48" s="109"/>
      <c r="H48" s="97">
        <f t="shared" si="0"/>
        <v>0</v>
      </c>
      <c r="I48" s="96" t="str">
        <f>IF(E48&lt;&gt;"","M","")</f>
        <v>M</v>
      </c>
      <c r="J48" s="91" t="s">
        <v>1001</v>
      </c>
      <c r="K48" s="84"/>
      <c r="L48" s="84"/>
      <c r="M48" s="82"/>
      <c r="N48" s="18"/>
    </row>
    <row r="49" spans="1:14" ht="12.75">
      <c r="A49" s="40">
        <f t="shared" si="1"/>
        <v>34</v>
      </c>
      <c r="B49" s="86" t="s">
        <v>301</v>
      </c>
      <c r="C49" s="78"/>
      <c r="D49" s="77" t="s">
        <v>639</v>
      </c>
      <c r="E49" s="87" t="s">
        <v>626</v>
      </c>
      <c r="F49" s="98">
        <v>3462.49</v>
      </c>
      <c r="G49" s="109"/>
      <c r="H49" s="97">
        <f t="shared" si="0"/>
        <v>0</v>
      </c>
      <c r="I49" s="60" t="str">
        <f>IF(E49&lt;&gt;"","A","")</f>
        <v>A</v>
      </c>
      <c r="J49" s="91" t="s">
        <v>635</v>
      </c>
      <c r="K49" s="84"/>
      <c r="L49" s="84"/>
      <c r="M49" s="82"/>
      <c r="N49" s="18"/>
    </row>
    <row r="50" spans="1:14" ht="12.75">
      <c r="A50" s="40">
        <f t="shared" si="1"/>
        <v>35</v>
      </c>
      <c r="B50" s="92" t="s">
        <v>301</v>
      </c>
      <c r="C50" s="78"/>
      <c r="D50" s="93" t="s">
        <v>1028</v>
      </c>
      <c r="E50" s="94" t="s">
        <v>626</v>
      </c>
      <c r="F50" s="103">
        <v>518.17</v>
      </c>
      <c r="G50" s="109"/>
      <c r="H50" s="97">
        <f t="shared" si="0"/>
        <v>0</v>
      </c>
      <c r="I50" s="96" t="str">
        <f aca="true" t="shared" si="4" ref="I50:I57">IF(E50&lt;&gt;"","M","")</f>
        <v>M</v>
      </c>
      <c r="J50" s="91" t="s">
        <v>1001</v>
      </c>
      <c r="K50" s="84"/>
      <c r="L50" s="84"/>
      <c r="M50" s="82"/>
      <c r="N50" s="18"/>
    </row>
    <row r="51" spans="1:14" ht="12.75">
      <c r="A51" s="40">
        <f t="shared" si="1"/>
        <v>36</v>
      </c>
      <c r="B51" s="92" t="s">
        <v>1029</v>
      </c>
      <c r="C51" s="78"/>
      <c r="D51" s="93" t="s">
        <v>1030</v>
      </c>
      <c r="E51" s="94" t="s">
        <v>626</v>
      </c>
      <c r="F51" s="103">
        <v>43.27</v>
      </c>
      <c r="G51" s="109"/>
      <c r="H51" s="97">
        <f t="shared" si="0"/>
        <v>0</v>
      </c>
      <c r="I51" s="96" t="str">
        <f t="shared" si="4"/>
        <v>M</v>
      </c>
      <c r="J51" s="91" t="s">
        <v>1001</v>
      </c>
      <c r="K51" s="84"/>
      <c r="L51" s="84"/>
      <c r="M51" s="82"/>
      <c r="N51" s="18"/>
    </row>
    <row r="52" spans="1:14" ht="12.75">
      <c r="A52" s="40">
        <f t="shared" si="1"/>
        <v>37</v>
      </c>
      <c r="B52" s="92" t="s">
        <v>1031</v>
      </c>
      <c r="C52" s="78"/>
      <c r="D52" s="93" t="s">
        <v>1032</v>
      </c>
      <c r="E52" s="94" t="s">
        <v>626</v>
      </c>
      <c r="F52" s="103">
        <v>15147.55</v>
      </c>
      <c r="G52" s="109"/>
      <c r="H52" s="97">
        <f t="shared" si="0"/>
        <v>0</v>
      </c>
      <c r="I52" s="96" t="str">
        <f t="shared" si="4"/>
        <v>M</v>
      </c>
      <c r="J52" s="91" t="s">
        <v>1001</v>
      </c>
      <c r="K52" s="84"/>
      <c r="L52" s="84"/>
      <c r="M52" s="82"/>
      <c r="N52" s="18"/>
    </row>
    <row r="53" spans="1:14" ht="12.75">
      <c r="A53" s="40">
        <f t="shared" si="1"/>
        <v>38</v>
      </c>
      <c r="B53" s="92" t="s">
        <v>1093</v>
      </c>
      <c r="C53" s="77"/>
      <c r="D53" s="93" t="s">
        <v>1032</v>
      </c>
      <c r="E53" s="94" t="s">
        <v>626</v>
      </c>
      <c r="F53" s="103">
        <v>12.01</v>
      </c>
      <c r="G53" s="109"/>
      <c r="H53" s="97">
        <f t="shared" si="0"/>
        <v>0</v>
      </c>
      <c r="I53" s="96" t="str">
        <f t="shared" si="4"/>
        <v>M</v>
      </c>
      <c r="J53" s="91" t="s">
        <v>1089</v>
      </c>
      <c r="K53" s="84"/>
      <c r="L53" s="84"/>
      <c r="M53" s="82"/>
      <c r="N53" s="18"/>
    </row>
    <row r="54" spans="1:14" ht="12.75">
      <c r="A54" s="40">
        <f t="shared" si="1"/>
        <v>39</v>
      </c>
      <c r="B54" s="92" t="s">
        <v>1033</v>
      </c>
      <c r="C54" s="78"/>
      <c r="D54" s="93" t="s">
        <v>1034</v>
      </c>
      <c r="E54" s="94" t="s">
        <v>628</v>
      </c>
      <c r="F54" s="103">
        <v>996.78</v>
      </c>
      <c r="G54" s="109"/>
      <c r="H54" s="97">
        <f t="shared" si="0"/>
        <v>0</v>
      </c>
      <c r="I54" s="96" t="str">
        <f t="shared" si="4"/>
        <v>M</v>
      </c>
      <c r="J54" s="91" t="s">
        <v>1001</v>
      </c>
      <c r="K54" s="84"/>
      <c r="L54" s="84"/>
      <c r="M54" s="82"/>
      <c r="N54" s="18"/>
    </row>
    <row r="55" spans="1:14" ht="12.75">
      <c r="A55" s="40">
        <f t="shared" si="1"/>
        <v>40</v>
      </c>
      <c r="B55" s="92" t="s">
        <v>1035</v>
      </c>
      <c r="C55" s="78"/>
      <c r="D55" s="93" t="s">
        <v>1036</v>
      </c>
      <c r="E55" s="94" t="s">
        <v>626</v>
      </c>
      <c r="F55" s="103">
        <v>5110.94</v>
      </c>
      <c r="G55" s="109"/>
      <c r="H55" s="97">
        <f t="shared" si="0"/>
        <v>0</v>
      </c>
      <c r="I55" s="96" t="str">
        <f t="shared" si="4"/>
        <v>M</v>
      </c>
      <c r="J55" s="91" t="s">
        <v>1001</v>
      </c>
      <c r="K55" s="84"/>
      <c r="L55" s="84"/>
      <c r="M55" s="82"/>
      <c r="N55" s="18"/>
    </row>
    <row r="56" spans="1:14" ht="12.75">
      <c r="A56" s="40">
        <f t="shared" si="1"/>
        <v>41</v>
      </c>
      <c r="B56" s="92" t="s">
        <v>1037</v>
      </c>
      <c r="C56" s="78"/>
      <c r="D56" s="93" t="s">
        <v>1038</v>
      </c>
      <c r="E56" s="94" t="s">
        <v>629</v>
      </c>
      <c r="F56" s="103">
        <v>2028.9</v>
      </c>
      <c r="G56" s="109"/>
      <c r="H56" s="97">
        <f t="shared" si="0"/>
        <v>0</v>
      </c>
      <c r="I56" s="96" t="str">
        <f t="shared" si="4"/>
        <v>M</v>
      </c>
      <c r="J56" s="91" t="s">
        <v>1001</v>
      </c>
      <c r="K56" s="84"/>
      <c r="L56" s="84"/>
      <c r="M56" s="82"/>
      <c r="N56" s="18"/>
    </row>
    <row r="57" spans="1:14" ht="12.75">
      <c r="A57" s="40">
        <f t="shared" si="1"/>
        <v>42</v>
      </c>
      <c r="B57" s="92" t="s">
        <v>1039</v>
      </c>
      <c r="C57" s="78"/>
      <c r="D57" s="93" t="s">
        <v>1040</v>
      </c>
      <c r="E57" s="94" t="s">
        <v>1041</v>
      </c>
      <c r="F57" s="103">
        <v>60</v>
      </c>
      <c r="G57" s="109"/>
      <c r="H57" s="97">
        <f t="shared" si="0"/>
        <v>0</v>
      </c>
      <c r="I57" s="96" t="str">
        <f t="shared" si="4"/>
        <v>M</v>
      </c>
      <c r="J57" s="91" t="s">
        <v>1001</v>
      </c>
      <c r="K57" s="84"/>
      <c r="L57" s="84"/>
      <c r="M57" s="82"/>
      <c r="N57" s="18"/>
    </row>
    <row r="58" spans="1:14" ht="12.75">
      <c r="A58" s="40">
        <f t="shared" si="1"/>
        <v>43</v>
      </c>
      <c r="B58" s="86" t="s">
        <v>302</v>
      </c>
      <c r="C58" s="78"/>
      <c r="D58" s="77" t="s">
        <v>656</v>
      </c>
      <c r="E58" s="87" t="s">
        <v>627</v>
      </c>
      <c r="F58" s="98">
        <v>15207.73</v>
      </c>
      <c r="G58" s="109"/>
      <c r="H58" s="97">
        <f t="shared" si="0"/>
        <v>0</v>
      </c>
      <c r="I58" s="60" t="str">
        <f aca="true" t="shared" si="5" ref="I58:I89">IF(E58&lt;&gt;"","A","")</f>
        <v>A</v>
      </c>
      <c r="J58" s="91" t="s">
        <v>635</v>
      </c>
      <c r="K58" s="84"/>
      <c r="L58" s="84"/>
      <c r="M58" s="82"/>
      <c r="N58" s="18"/>
    </row>
    <row r="59" spans="1:14" ht="12.75">
      <c r="A59" s="40">
        <f t="shared" si="1"/>
        <v>44</v>
      </c>
      <c r="B59" s="86" t="s">
        <v>303</v>
      </c>
      <c r="C59" s="78"/>
      <c r="D59" s="77" t="s">
        <v>657</v>
      </c>
      <c r="E59" s="87" t="s">
        <v>626</v>
      </c>
      <c r="F59" s="98">
        <v>1062.26</v>
      </c>
      <c r="G59" s="109"/>
      <c r="H59" s="97">
        <f t="shared" si="0"/>
        <v>0</v>
      </c>
      <c r="I59" s="60" t="str">
        <f t="shared" si="5"/>
        <v>A</v>
      </c>
      <c r="J59" s="91" t="s">
        <v>636</v>
      </c>
      <c r="K59" s="84"/>
      <c r="L59" s="84"/>
      <c r="M59" s="82"/>
      <c r="N59" s="18"/>
    </row>
    <row r="60" spans="1:14" ht="12.75">
      <c r="A60" s="40">
        <f t="shared" si="1"/>
        <v>45</v>
      </c>
      <c r="B60" s="86" t="s">
        <v>304</v>
      </c>
      <c r="C60" s="78" t="s">
        <v>242</v>
      </c>
      <c r="D60" s="77" t="s">
        <v>658</v>
      </c>
      <c r="E60" s="87" t="s">
        <v>626</v>
      </c>
      <c r="F60" s="98">
        <v>81.04</v>
      </c>
      <c r="G60" s="109"/>
      <c r="H60" s="97">
        <f t="shared" si="0"/>
        <v>0</v>
      </c>
      <c r="I60" s="60" t="str">
        <f t="shared" si="5"/>
        <v>A</v>
      </c>
      <c r="J60" s="91" t="s">
        <v>636</v>
      </c>
      <c r="K60" s="84"/>
      <c r="L60" s="84"/>
      <c r="M60" s="82"/>
      <c r="N60" s="18"/>
    </row>
    <row r="61" spans="1:14" ht="12.75">
      <c r="A61" s="40">
        <f t="shared" si="1"/>
        <v>46</v>
      </c>
      <c r="B61" s="86" t="s">
        <v>305</v>
      </c>
      <c r="C61" s="78" t="s">
        <v>242</v>
      </c>
      <c r="D61" s="77" t="s">
        <v>659</v>
      </c>
      <c r="E61" s="87" t="s">
        <v>628</v>
      </c>
      <c r="F61" s="98">
        <v>611</v>
      </c>
      <c r="G61" s="109"/>
      <c r="H61" s="97">
        <f t="shared" si="0"/>
        <v>0</v>
      </c>
      <c r="I61" s="60" t="str">
        <f t="shared" si="5"/>
        <v>A</v>
      </c>
      <c r="J61" s="91" t="s">
        <v>636</v>
      </c>
      <c r="K61" s="84"/>
      <c r="L61" s="84"/>
      <c r="M61" s="82"/>
      <c r="N61" s="18"/>
    </row>
    <row r="62" spans="1:14" ht="12.75">
      <c r="A62" s="40">
        <f t="shared" si="1"/>
        <v>47</v>
      </c>
      <c r="B62" s="86" t="s">
        <v>306</v>
      </c>
      <c r="C62" s="78" t="s">
        <v>242</v>
      </c>
      <c r="D62" s="77" t="s">
        <v>660</v>
      </c>
      <c r="E62" s="87" t="s">
        <v>628</v>
      </c>
      <c r="F62" s="98">
        <v>50.16</v>
      </c>
      <c r="G62" s="109"/>
      <c r="H62" s="97">
        <f t="shared" si="0"/>
        <v>0</v>
      </c>
      <c r="I62" s="60" t="str">
        <f t="shared" si="5"/>
        <v>A</v>
      </c>
      <c r="J62" s="91" t="s">
        <v>636</v>
      </c>
      <c r="K62" s="84"/>
      <c r="L62" s="84"/>
      <c r="M62" s="82"/>
      <c r="N62" s="18"/>
    </row>
    <row r="63" spans="1:14" ht="12.75">
      <c r="A63" s="40">
        <f t="shared" si="1"/>
        <v>48</v>
      </c>
      <c r="B63" s="86" t="s">
        <v>307</v>
      </c>
      <c r="C63" s="78" t="s">
        <v>242</v>
      </c>
      <c r="D63" s="77" t="s">
        <v>661</v>
      </c>
      <c r="E63" s="87" t="s">
        <v>1106</v>
      </c>
      <c r="F63" s="98">
        <v>1</v>
      </c>
      <c r="G63" s="109"/>
      <c r="H63" s="97">
        <f t="shared" si="0"/>
        <v>0</v>
      </c>
      <c r="I63" s="60" t="str">
        <f t="shared" si="5"/>
        <v>A</v>
      </c>
      <c r="J63" s="91" t="s">
        <v>636</v>
      </c>
      <c r="K63" s="84"/>
      <c r="L63" s="84"/>
      <c r="M63" s="82"/>
      <c r="N63" s="18"/>
    </row>
    <row r="64" spans="1:14" ht="12.75">
      <c r="A64" s="40">
        <f t="shared" si="1"/>
        <v>49</v>
      </c>
      <c r="B64" s="86" t="s">
        <v>308</v>
      </c>
      <c r="C64" s="78" t="s">
        <v>242</v>
      </c>
      <c r="D64" s="77" t="s">
        <v>662</v>
      </c>
      <c r="E64" s="87" t="s">
        <v>1106</v>
      </c>
      <c r="F64" s="98">
        <v>18</v>
      </c>
      <c r="G64" s="109"/>
      <c r="H64" s="97">
        <f t="shared" si="0"/>
        <v>0</v>
      </c>
      <c r="I64" s="60" t="str">
        <f t="shared" si="5"/>
        <v>A</v>
      </c>
      <c r="J64" s="91" t="s">
        <v>636</v>
      </c>
      <c r="K64" s="84"/>
      <c r="L64" s="84"/>
      <c r="M64" s="82"/>
      <c r="N64" s="18"/>
    </row>
    <row r="65" spans="1:14" ht="12.75">
      <c r="A65" s="40">
        <f t="shared" si="1"/>
        <v>50</v>
      </c>
      <c r="B65" s="86" t="s">
        <v>309</v>
      </c>
      <c r="C65" s="78" t="s">
        <v>242</v>
      </c>
      <c r="D65" s="77" t="s">
        <v>663</v>
      </c>
      <c r="E65" s="87" t="s">
        <v>1106</v>
      </c>
      <c r="F65" s="98">
        <v>3</v>
      </c>
      <c r="G65" s="109"/>
      <c r="H65" s="97">
        <f t="shared" si="0"/>
        <v>0</v>
      </c>
      <c r="I65" s="60" t="str">
        <f t="shared" si="5"/>
        <v>A</v>
      </c>
      <c r="J65" s="91" t="s">
        <v>636</v>
      </c>
      <c r="K65" s="84"/>
      <c r="L65" s="84"/>
      <c r="M65" s="82"/>
      <c r="N65" s="18"/>
    </row>
    <row r="66" spans="1:14" ht="12.75">
      <c r="A66" s="40">
        <f t="shared" si="1"/>
        <v>51</v>
      </c>
      <c r="B66" s="86" t="s">
        <v>310</v>
      </c>
      <c r="C66" s="78" t="s">
        <v>242</v>
      </c>
      <c r="D66" s="77" t="s">
        <v>664</v>
      </c>
      <c r="E66" s="87" t="s">
        <v>1106</v>
      </c>
      <c r="F66" s="98">
        <v>3</v>
      </c>
      <c r="G66" s="109"/>
      <c r="H66" s="97">
        <f t="shared" si="0"/>
        <v>0</v>
      </c>
      <c r="I66" s="60" t="str">
        <f t="shared" si="5"/>
        <v>A</v>
      </c>
      <c r="J66" s="91" t="s">
        <v>636</v>
      </c>
      <c r="K66" s="84"/>
      <c r="L66" s="84"/>
      <c r="M66" s="82"/>
      <c r="N66" s="18"/>
    </row>
    <row r="67" spans="1:14" ht="12.75">
      <c r="A67" s="40">
        <f t="shared" si="1"/>
        <v>52</v>
      </c>
      <c r="B67" s="86" t="s">
        <v>311</v>
      </c>
      <c r="C67" s="78" t="s">
        <v>242</v>
      </c>
      <c r="D67" s="77" t="s">
        <v>665</v>
      </c>
      <c r="E67" s="87" t="s">
        <v>1106</v>
      </c>
      <c r="F67" s="98">
        <v>51</v>
      </c>
      <c r="G67" s="109"/>
      <c r="H67" s="97">
        <f t="shared" si="0"/>
        <v>0</v>
      </c>
      <c r="I67" s="60" t="str">
        <f t="shared" si="5"/>
        <v>A</v>
      </c>
      <c r="J67" s="91" t="s">
        <v>636</v>
      </c>
      <c r="K67" s="84"/>
      <c r="L67" s="84"/>
      <c r="M67" s="82"/>
      <c r="N67" s="18"/>
    </row>
    <row r="68" spans="1:14" ht="12.75">
      <c r="A68" s="40">
        <f t="shared" si="1"/>
        <v>53</v>
      </c>
      <c r="B68" s="86" t="s">
        <v>312</v>
      </c>
      <c r="C68" s="78" t="s">
        <v>242</v>
      </c>
      <c r="D68" s="77" t="s">
        <v>666</v>
      </c>
      <c r="E68" s="87" t="s">
        <v>1106</v>
      </c>
      <c r="F68" s="98">
        <v>1</v>
      </c>
      <c r="G68" s="109"/>
      <c r="H68" s="97">
        <f t="shared" si="0"/>
        <v>0</v>
      </c>
      <c r="I68" s="60" t="str">
        <f t="shared" si="5"/>
        <v>A</v>
      </c>
      <c r="J68" s="91" t="s">
        <v>636</v>
      </c>
      <c r="K68" s="84"/>
      <c r="L68" s="84"/>
      <c r="M68" s="82"/>
      <c r="N68" s="18"/>
    </row>
    <row r="69" spans="1:14" ht="12.75">
      <c r="A69" s="40">
        <f t="shared" si="1"/>
        <v>54</v>
      </c>
      <c r="B69" s="86" t="s">
        <v>313</v>
      </c>
      <c r="C69" s="78" t="s">
        <v>242</v>
      </c>
      <c r="D69" s="77" t="s">
        <v>667</v>
      </c>
      <c r="E69" s="87" t="s">
        <v>1106</v>
      </c>
      <c r="F69" s="98">
        <v>1</v>
      </c>
      <c r="G69" s="109"/>
      <c r="H69" s="97">
        <f t="shared" si="0"/>
        <v>0</v>
      </c>
      <c r="I69" s="60" t="str">
        <f t="shared" si="5"/>
        <v>A</v>
      </c>
      <c r="J69" s="91" t="s">
        <v>636</v>
      </c>
      <c r="K69" s="84"/>
      <c r="L69" s="84"/>
      <c r="M69" s="82"/>
      <c r="N69" s="18"/>
    </row>
    <row r="70" spans="1:14" ht="12.75">
      <c r="A70" s="40">
        <f t="shared" si="1"/>
        <v>55</v>
      </c>
      <c r="B70" s="86" t="s">
        <v>314</v>
      </c>
      <c r="C70" s="78" t="s">
        <v>242</v>
      </c>
      <c r="D70" s="77" t="s">
        <v>668</v>
      </c>
      <c r="E70" s="87" t="s">
        <v>1106</v>
      </c>
      <c r="F70" s="98">
        <v>18</v>
      </c>
      <c r="G70" s="109"/>
      <c r="H70" s="97">
        <f t="shared" si="0"/>
        <v>0</v>
      </c>
      <c r="I70" s="60" t="str">
        <f t="shared" si="5"/>
        <v>A</v>
      </c>
      <c r="J70" s="91" t="s">
        <v>636</v>
      </c>
      <c r="K70" s="84"/>
      <c r="L70" s="84"/>
      <c r="M70" s="82"/>
      <c r="N70" s="18"/>
    </row>
    <row r="71" spans="1:14" ht="12.75">
      <c r="A71" s="40">
        <f t="shared" si="1"/>
        <v>56</v>
      </c>
      <c r="B71" s="86" t="s">
        <v>315</v>
      </c>
      <c r="C71" s="78" t="s">
        <v>242</v>
      </c>
      <c r="D71" s="77" t="s">
        <v>669</v>
      </c>
      <c r="E71" s="87" t="s">
        <v>1106</v>
      </c>
      <c r="F71" s="98">
        <v>3</v>
      </c>
      <c r="G71" s="109"/>
      <c r="H71" s="97">
        <f t="shared" si="0"/>
        <v>0</v>
      </c>
      <c r="I71" s="60" t="str">
        <f t="shared" si="5"/>
        <v>A</v>
      </c>
      <c r="J71" s="91" t="s">
        <v>636</v>
      </c>
      <c r="K71" s="84"/>
      <c r="L71" s="84"/>
      <c r="M71" s="82"/>
      <c r="N71" s="18"/>
    </row>
    <row r="72" spans="1:14" ht="12.75">
      <c r="A72" s="40">
        <f t="shared" si="1"/>
        <v>57</v>
      </c>
      <c r="B72" s="86" t="s">
        <v>316</v>
      </c>
      <c r="C72" s="78" t="s">
        <v>242</v>
      </c>
      <c r="D72" s="77" t="s">
        <v>670</v>
      </c>
      <c r="E72" s="87" t="s">
        <v>1106</v>
      </c>
      <c r="F72" s="98">
        <v>3</v>
      </c>
      <c r="G72" s="109"/>
      <c r="H72" s="97">
        <f t="shared" si="0"/>
        <v>0</v>
      </c>
      <c r="I72" s="60" t="str">
        <f t="shared" si="5"/>
        <v>A</v>
      </c>
      <c r="J72" s="91" t="s">
        <v>636</v>
      </c>
      <c r="K72" s="84"/>
      <c r="L72" s="84"/>
      <c r="M72" s="82"/>
      <c r="N72" s="18"/>
    </row>
    <row r="73" spans="1:14" ht="12.75">
      <c r="A73" s="40">
        <f t="shared" si="1"/>
        <v>58</v>
      </c>
      <c r="B73" s="86" t="s">
        <v>317</v>
      </c>
      <c r="C73" s="78" t="s">
        <v>242</v>
      </c>
      <c r="D73" s="77" t="s">
        <v>671</v>
      </c>
      <c r="E73" s="87" t="s">
        <v>1106</v>
      </c>
      <c r="F73" s="98">
        <v>32</v>
      </c>
      <c r="G73" s="109"/>
      <c r="H73" s="97">
        <f t="shared" si="0"/>
        <v>0</v>
      </c>
      <c r="I73" s="60" t="str">
        <f t="shared" si="5"/>
        <v>A</v>
      </c>
      <c r="J73" s="91" t="s">
        <v>636</v>
      </c>
      <c r="K73" s="84"/>
      <c r="L73" s="84"/>
      <c r="M73" s="82"/>
      <c r="N73" s="18"/>
    </row>
    <row r="74" spans="1:14" ht="12.75">
      <c r="A74" s="40">
        <f t="shared" si="1"/>
        <v>59</v>
      </c>
      <c r="B74" s="86" t="s">
        <v>318</v>
      </c>
      <c r="C74" s="78" t="s">
        <v>242</v>
      </c>
      <c r="D74" s="77" t="s">
        <v>672</v>
      </c>
      <c r="E74" s="87" t="s">
        <v>1106</v>
      </c>
      <c r="F74" s="98">
        <v>2</v>
      </c>
      <c r="G74" s="109"/>
      <c r="H74" s="97">
        <f t="shared" si="0"/>
        <v>0</v>
      </c>
      <c r="I74" s="60" t="str">
        <f t="shared" si="5"/>
        <v>A</v>
      </c>
      <c r="J74" s="91" t="s">
        <v>636</v>
      </c>
      <c r="K74" s="84"/>
      <c r="L74" s="84"/>
      <c r="M74" s="82"/>
      <c r="N74" s="18"/>
    </row>
    <row r="75" spans="1:14" ht="12.75">
      <c r="A75" s="40">
        <f t="shared" si="1"/>
        <v>60</v>
      </c>
      <c r="B75" s="86" t="s">
        <v>319</v>
      </c>
      <c r="C75" s="78" t="s">
        <v>242</v>
      </c>
      <c r="D75" s="77" t="s">
        <v>673</v>
      </c>
      <c r="E75" s="87" t="s">
        <v>1106</v>
      </c>
      <c r="F75" s="98">
        <v>10</v>
      </c>
      <c r="G75" s="109"/>
      <c r="H75" s="97">
        <f t="shared" si="0"/>
        <v>0</v>
      </c>
      <c r="I75" s="60" t="str">
        <f t="shared" si="5"/>
        <v>A</v>
      </c>
      <c r="J75" s="91" t="s">
        <v>636</v>
      </c>
      <c r="K75" s="84"/>
      <c r="L75" s="84"/>
      <c r="M75" s="82"/>
      <c r="N75" s="18"/>
    </row>
    <row r="76" spans="1:14" ht="12.75">
      <c r="A76" s="40">
        <f t="shared" si="1"/>
        <v>61</v>
      </c>
      <c r="B76" s="86" t="s">
        <v>320</v>
      </c>
      <c r="C76" s="78" t="s">
        <v>242</v>
      </c>
      <c r="D76" s="77" t="s">
        <v>674</v>
      </c>
      <c r="E76" s="87" t="s">
        <v>1106</v>
      </c>
      <c r="F76" s="98">
        <v>1</v>
      </c>
      <c r="G76" s="109"/>
      <c r="H76" s="97">
        <f t="shared" si="0"/>
        <v>0</v>
      </c>
      <c r="I76" s="60" t="str">
        <f t="shared" si="5"/>
        <v>A</v>
      </c>
      <c r="J76" s="91" t="s">
        <v>636</v>
      </c>
      <c r="K76" s="84"/>
      <c r="L76" s="84"/>
      <c r="M76" s="82"/>
      <c r="N76" s="18"/>
    </row>
    <row r="77" spans="1:14" ht="12.75">
      <c r="A77" s="40">
        <f t="shared" si="1"/>
        <v>62</v>
      </c>
      <c r="B77" s="86" t="s">
        <v>321</v>
      </c>
      <c r="C77" s="78" t="s">
        <v>242</v>
      </c>
      <c r="D77" s="77" t="s">
        <v>675</v>
      </c>
      <c r="E77" s="87" t="s">
        <v>1106</v>
      </c>
      <c r="F77" s="98">
        <v>41</v>
      </c>
      <c r="G77" s="109"/>
      <c r="H77" s="97">
        <f t="shared" si="0"/>
        <v>0</v>
      </c>
      <c r="I77" s="60" t="str">
        <f t="shared" si="5"/>
        <v>A</v>
      </c>
      <c r="J77" s="91" t="s">
        <v>636</v>
      </c>
      <c r="K77" s="84"/>
      <c r="L77" s="84"/>
      <c r="M77" s="82"/>
      <c r="N77" s="18"/>
    </row>
    <row r="78" spans="1:14" ht="12.75">
      <c r="A78" s="40">
        <f t="shared" si="1"/>
        <v>63</v>
      </c>
      <c r="B78" s="86" t="s">
        <v>322</v>
      </c>
      <c r="C78" s="78" t="s">
        <v>242</v>
      </c>
      <c r="D78" s="77" t="s">
        <v>676</v>
      </c>
      <c r="E78" s="87" t="s">
        <v>1106</v>
      </c>
      <c r="F78" s="98">
        <v>3</v>
      </c>
      <c r="G78" s="109"/>
      <c r="H78" s="97">
        <f t="shared" si="0"/>
        <v>0</v>
      </c>
      <c r="I78" s="60" t="str">
        <f t="shared" si="5"/>
        <v>A</v>
      </c>
      <c r="J78" s="91" t="s">
        <v>636</v>
      </c>
      <c r="K78" s="84"/>
      <c r="L78" s="84"/>
      <c r="M78" s="82"/>
      <c r="N78" s="18"/>
    </row>
    <row r="79" spans="1:14" ht="12.75">
      <c r="A79" s="40">
        <f t="shared" si="1"/>
        <v>64</v>
      </c>
      <c r="B79" s="86" t="s">
        <v>323</v>
      </c>
      <c r="C79" s="78" t="s">
        <v>242</v>
      </c>
      <c r="D79" s="77" t="s">
        <v>677</v>
      </c>
      <c r="E79" s="87" t="s">
        <v>1106</v>
      </c>
      <c r="F79" s="98">
        <v>3</v>
      </c>
      <c r="G79" s="109"/>
      <c r="H79" s="97">
        <f t="shared" si="0"/>
        <v>0</v>
      </c>
      <c r="I79" s="60" t="str">
        <f t="shared" si="5"/>
        <v>A</v>
      </c>
      <c r="J79" s="91" t="s">
        <v>636</v>
      </c>
      <c r="K79" s="84"/>
      <c r="L79" s="84"/>
      <c r="M79" s="82"/>
      <c r="N79" s="18"/>
    </row>
    <row r="80" spans="1:14" ht="12.75">
      <c r="A80" s="40">
        <f t="shared" si="1"/>
        <v>65</v>
      </c>
      <c r="B80" s="86" t="s">
        <v>324</v>
      </c>
      <c r="C80" s="78" t="s">
        <v>242</v>
      </c>
      <c r="D80" s="77" t="s">
        <v>678</v>
      </c>
      <c r="E80" s="87" t="s">
        <v>1106</v>
      </c>
      <c r="F80" s="98">
        <v>24</v>
      </c>
      <c r="G80" s="109"/>
      <c r="H80" s="97">
        <f aca="true" t="shared" si="6" ref="H80:H143">+IF(AND(F80="",G80=""),"",ROUND(F80*G80,2))</f>
        <v>0</v>
      </c>
      <c r="I80" s="60" t="str">
        <f t="shared" si="5"/>
        <v>A</v>
      </c>
      <c r="J80" s="91" t="s">
        <v>636</v>
      </c>
      <c r="K80" s="84"/>
      <c r="L80" s="84"/>
      <c r="M80" s="82"/>
      <c r="N80" s="18"/>
    </row>
    <row r="81" spans="1:14" ht="12.75">
      <c r="A81" s="40">
        <f aca="true" t="shared" si="7" ref="A81:A144">A80+1</f>
        <v>66</v>
      </c>
      <c r="B81" s="86" t="s">
        <v>325</v>
      </c>
      <c r="C81" s="78" t="s">
        <v>242</v>
      </c>
      <c r="D81" s="77" t="s">
        <v>679</v>
      </c>
      <c r="E81" s="87" t="s">
        <v>1106</v>
      </c>
      <c r="F81" s="98">
        <v>3</v>
      </c>
      <c r="G81" s="109"/>
      <c r="H81" s="97">
        <f t="shared" si="6"/>
        <v>0</v>
      </c>
      <c r="I81" s="60" t="str">
        <f t="shared" si="5"/>
        <v>A</v>
      </c>
      <c r="J81" s="91" t="s">
        <v>636</v>
      </c>
      <c r="K81" s="84"/>
      <c r="L81" s="84"/>
      <c r="M81" s="82"/>
      <c r="N81" s="18"/>
    </row>
    <row r="82" spans="1:14" ht="12.75">
      <c r="A82" s="40">
        <f t="shared" si="7"/>
        <v>67</v>
      </c>
      <c r="B82" s="86" t="s">
        <v>326</v>
      </c>
      <c r="C82" s="78" t="s">
        <v>242</v>
      </c>
      <c r="D82" s="77" t="s">
        <v>680</v>
      </c>
      <c r="E82" s="87" t="s">
        <v>1106</v>
      </c>
      <c r="F82" s="98">
        <v>3</v>
      </c>
      <c r="G82" s="109"/>
      <c r="H82" s="97">
        <f t="shared" si="6"/>
        <v>0</v>
      </c>
      <c r="I82" s="60" t="str">
        <f t="shared" si="5"/>
        <v>A</v>
      </c>
      <c r="J82" s="91" t="s">
        <v>636</v>
      </c>
      <c r="K82" s="84"/>
      <c r="L82" s="84"/>
      <c r="M82" s="82"/>
      <c r="N82" s="18"/>
    </row>
    <row r="83" spans="1:14" ht="12.75">
      <c r="A83" s="40">
        <f t="shared" si="7"/>
        <v>68</v>
      </c>
      <c r="B83" s="86" t="s">
        <v>327</v>
      </c>
      <c r="C83" s="78" t="s">
        <v>242</v>
      </c>
      <c r="D83" s="77" t="s">
        <v>681</v>
      </c>
      <c r="E83" s="87" t="s">
        <v>1106</v>
      </c>
      <c r="F83" s="98">
        <v>42</v>
      </c>
      <c r="G83" s="109"/>
      <c r="H83" s="97">
        <f t="shared" si="6"/>
        <v>0</v>
      </c>
      <c r="I83" s="60" t="str">
        <f t="shared" si="5"/>
        <v>A</v>
      </c>
      <c r="J83" s="91" t="s">
        <v>636</v>
      </c>
      <c r="K83" s="84"/>
      <c r="L83" s="84"/>
      <c r="M83" s="82"/>
      <c r="N83" s="18"/>
    </row>
    <row r="84" spans="1:14" ht="12.75">
      <c r="A84" s="40">
        <f t="shared" si="7"/>
        <v>69</v>
      </c>
      <c r="B84" s="86" t="s">
        <v>328</v>
      </c>
      <c r="C84" s="78" t="s">
        <v>242</v>
      </c>
      <c r="D84" s="77" t="s">
        <v>682</v>
      </c>
      <c r="E84" s="87" t="s">
        <v>1106</v>
      </c>
      <c r="F84" s="98">
        <v>12</v>
      </c>
      <c r="G84" s="109"/>
      <c r="H84" s="97">
        <f t="shared" si="6"/>
        <v>0</v>
      </c>
      <c r="I84" s="60" t="str">
        <f t="shared" si="5"/>
        <v>A</v>
      </c>
      <c r="J84" s="91" t="s">
        <v>636</v>
      </c>
      <c r="K84" s="84"/>
      <c r="L84" s="84"/>
      <c r="M84" s="82"/>
      <c r="N84" s="18"/>
    </row>
    <row r="85" spans="1:14" ht="12.75">
      <c r="A85" s="40">
        <f t="shared" si="7"/>
        <v>70</v>
      </c>
      <c r="B85" s="86" t="s">
        <v>329</v>
      </c>
      <c r="C85" s="78" t="s">
        <v>242</v>
      </c>
      <c r="D85" s="77" t="s">
        <v>683</v>
      </c>
      <c r="E85" s="87" t="s">
        <v>1106</v>
      </c>
      <c r="F85" s="98">
        <v>1</v>
      </c>
      <c r="G85" s="109"/>
      <c r="H85" s="97">
        <f t="shared" si="6"/>
        <v>0</v>
      </c>
      <c r="I85" s="60" t="str">
        <f t="shared" si="5"/>
        <v>A</v>
      </c>
      <c r="J85" s="91" t="s">
        <v>636</v>
      </c>
      <c r="K85" s="84"/>
      <c r="L85" s="84"/>
      <c r="M85" s="82"/>
      <c r="N85" s="18"/>
    </row>
    <row r="86" spans="1:14" ht="12.75">
      <c r="A86" s="40">
        <f t="shared" si="7"/>
        <v>71</v>
      </c>
      <c r="B86" s="86" t="s">
        <v>330</v>
      </c>
      <c r="C86" s="78" t="s">
        <v>242</v>
      </c>
      <c r="D86" s="77" t="s">
        <v>684</v>
      </c>
      <c r="E86" s="87" t="s">
        <v>1106</v>
      </c>
      <c r="F86" s="98">
        <v>6</v>
      </c>
      <c r="G86" s="109"/>
      <c r="H86" s="97">
        <f t="shared" si="6"/>
        <v>0</v>
      </c>
      <c r="I86" s="60" t="str">
        <f t="shared" si="5"/>
        <v>A</v>
      </c>
      <c r="J86" s="91" t="s">
        <v>636</v>
      </c>
      <c r="K86" s="84"/>
      <c r="L86" s="84"/>
      <c r="M86" s="82"/>
      <c r="N86" s="18"/>
    </row>
    <row r="87" spans="1:14" ht="12.75">
      <c r="A87" s="40">
        <f t="shared" si="7"/>
        <v>72</v>
      </c>
      <c r="B87" s="86" t="s">
        <v>331</v>
      </c>
      <c r="C87" s="78" t="s">
        <v>242</v>
      </c>
      <c r="D87" s="77" t="s">
        <v>685</v>
      </c>
      <c r="E87" s="87" t="s">
        <v>1106</v>
      </c>
      <c r="F87" s="98">
        <v>13</v>
      </c>
      <c r="G87" s="109"/>
      <c r="H87" s="97">
        <f t="shared" si="6"/>
        <v>0</v>
      </c>
      <c r="I87" s="60" t="str">
        <f t="shared" si="5"/>
        <v>A</v>
      </c>
      <c r="J87" s="91" t="s">
        <v>636</v>
      </c>
      <c r="K87" s="84"/>
      <c r="L87" s="84"/>
      <c r="M87" s="82"/>
      <c r="N87" s="18"/>
    </row>
    <row r="88" spans="1:14" ht="12.75">
      <c r="A88" s="40">
        <f t="shared" si="7"/>
        <v>73</v>
      </c>
      <c r="B88" s="86" t="s">
        <v>332</v>
      </c>
      <c r="C88" s="78" t="s">
        <v>242</v>
      </c>
      <c r="D88" s="77" t="s">
        <v>686</v>
      </c>
      <c r="E88" s="87" t="s">
        <v>1106</v>
      </c>
      <c r="F88" s="98">
        <v>6</v>
      </c>
      <c r="G88" s="109"/>
      <c r="H88" s="97">
        <f t="shared" si="6"/>
        <v>0</v>
      </c>
      <c r="I88" s="60" t="str">
        <f t="shared" si="5"/>
        <v>A</v>
      </c>
      <c r="J88" s="91" t="s">
        <v>636</v>
      </c>
      <c r="K88" s="84"/>
      <c r="L88" s="84"/>
      <c r="M88" s="82"/>
      <c r="N88" s="18"/>
    </row>
    <row r="89" spans="1:14" ht="12.75">
      <c r="A89" s="40">
        <f t="shared" si="7"/>
        <v>74</v>
      </c>
      <c r="B89" s="86" t="s">
        <v>333</v>
      </c>
      <c r="C89" s="78" t="s">
        <v>242</v>
      </c>
      <c r="D89" s="77" t="s">
        <v>687</v>
      </c>
      <c r="E89" s="87" t="s">
        <v>1106</v>
      </c>
      <c r="F89" s="98">
        <v>4</v>
      </c>
      <c r="G89" s="109"/>
      <c r="H89" s="97">
        <f t="shared" si="6"/>
        <v>0</v>
      </c>
      <c r="I89" s="60" t="str">
        <f t="shared" si="5"/>
        <v>A</v>
      </c>
      <c r="J89" s="91" t="s">
        <v>636</v>
      </c>
      <c r="K89" s="84"/>
      <c r="L89" s="84"/>
      <c r="M89" s="82"/>
      <c r="N89" s="18"/>
    </row>
    <row r="90" spans="1:14" ht="12.75">
      <c r="A90" s="40">
        <f t="shared" si="7"/>
        <v>75</v>
      </c>
      <c r="B90" s="86" t="s">
        <v>334</v>
      </c>
      <c r="C90" s="78" t="s">
        <v>242</v>
      </c>
      <c r="D90" s="77" t="s">
        <v>688</v>
      </c>
      <c r="E90" s="87" t="s">
        <v>1106</v>
      </c>
      <c r="F90" s="98">
        <v>9</v>
      </c>
      <c r="G90" s="109"/>
      <c r="H90" s="97">
        <f t="shared" si="6"/>
        <v>0</v>
      </c>
      <c r="I90" s="60" t="str">
        <f aca="true" t="shared" si="8" ref="I90:I121">IF(E90&lt;&gt;"","A","")</f>
        <v>A</v>
      </c>
      <c r="J90" s="91" t="s">
        <v>636</v>
      </c>
      <c r="K90" s="84"/>
      <c r="L90" s="84"/>
      <c r="M90" s="82"/>
      <c r="N90" s="18"/>
    </row>
    <row r="91" spans="1:14" ht="12.75">
      <c r="A91" s="40">
        <f t="shared" si="7"/>
        <v>76</v>
      </c>
      <c r="B91" s="86" t="s">
        <v>335</v>
      </c>
      <c r="C91" s="78" t="s">
        <v>242</v>
      </c>
      <c r="D91" s="77" t="s">
        <v>689</v>
      </c>
      <c r="E91" s="87" t="s">
        <v>1106</v>
      </c>
      <c r="F91" s="98">
        <v>16</v>
      </c>
      <c r="G91" s="109"/>
      <c r="H91" s="97">
        <f t="shared" si="6"/>
        <v>0</v>
      </c>
      <c r="I91" s="60" t="str">
        <f t="shared" si="8"/>
        <v>A</v>
      </c>
      <c r="J91" s="91" t="s">
        <v>636</v>
      </c>
      <c r="K91" s="84"/>
      <c r="L91" s="84"/>
      <c r="M91" s="82"/>
      <c r="N91" s="18"/>
    </row>
    <row r="92" spans="1:14" ht="12.75">
      <c r="A92" s="40">
        <f t="shared" si="7"/>
        <v>77</v>
      </c>
      <c r="B92" s="86" t="s">
        <v>336</v>
      </c>
      <c r="C92" s="78" t="s">
        <v>242</v>
      </c>
      <c r="D92" s="77" t="s">
        <v>690</v>
      </c>
      <c r="E92" s="87" t="s">
        <v>1106</v>
      </c>
      <c r="F92" s="98">
        <v>15</v>
      </c>
      <c r="G92" s="109"/>
      <c r="H92" s="97">
        <f t="shared" si="6"/>
        <v>0</v>
      </c>
      <c r="I92" s="60" t="str">
        <f t="shared" si="8"/>
        <v>A</v>
      </c>
      <c r="J92" s="91" t="s">
        <v>636</v>
      </c>
      <c r="K92" s="84"/>
      <c r="L92" s="84"/>
      <c r="M92" s="82"/>
      <c r="N92" s="18"/>
    </row>
    <row r="93" spans="1:14" ht="12.75">
      <c r="A93" s="40">
        <f t="shared" si="7"/>
        <v>78</v>
      </c>
      <c r="B93" s="86" t="s">
        <v>337</v>
      </c>
      <c r="C93" s="78" t="s">
        <v>242</v>
      </c>
      <c r="D93" s="77" t="s">
        <v>691</v>
      </c>
      <c r="E93" s="87" t="s">
        <v>1106</v>
      </c>
      <c r="F93" s="98">
        <v>4</v>
      </c>
      <c r="G93" s="109"/>
      <c r="H93" s="97">
        <f t="shared" si="6"/>
        <v>0</v>
      </c>
      <c r="I93" s="60" t="str">
        <f t="shared" si="8"/>
        <v>A</v>
      </c>
      <c r="J93" s="91" t="s">
        <v>636</v>
      </c>
      <c r="K93" s="84"/>
      <c r="L93" s="84"/>
      <c r="M93" s="82"/>
      <c r="N93" s="18"/>
    </row>
    <row r="94" spans="1:14" ht="12.75">
      <c r="A94" s="40">
        <f t="shared" si="7"/>
        <v>79</v>
      </c>
      <c r="B94" s="86" t="s">
        <v>338</v>
      </c>
      <c r="C94" s="78" t="s">
        <v>242</v>
      </c>
      <c r="D94" s="77" t="s">
        <v>692</v>
      </c>
      <c r="E94" s="87" t="s">
        <v>1106</v>
      </c>
      <c r="F94" s="98">
        <v>5</v>
      </c>
      <c r="G94" s="109"/>
      <c r="H94" s="97">
        <f t="shared" si="6"/>
        <v>0</v>
      </c>
      <c r="I94" s="60" t="str">
        <f t="shared" si="8"/>
        <v>A</v>
      </c>
      <c r="J94" s="91" t="s">
        <v>636</v>
      </c>
      <c r="K94" s="84"/>
      <c r="L94" s="84"/>
      <c r="M94" s="82"/>
      <c r="N94" s="18"/>
    </row>
    <row r="95" spans="1:14" ht="12.75">
      <c r="A95" s="40">
        <f t="shared" si="7"/>
        <v>80</v>
      </c>
      <c r="B95" s="86" t="s">
        <v>339</v>
      </c>
      <c r="C95" s="78" t="s">
        <v>242</v>
      </c>
      <c r="D95" s="77" t="s">
        <v>693</v>
      </c>
      <c r="E95" s="87" t="s">
        <v>1106</v>
      </c>
      <c r="F95" s="98">
        <v>2</v>
      </c>
      <c r="G95" s="109"/>
      <c r="H95" s="97">
        <f t="shared" si="6"/>
        <v>0</v>
      </c>
      <c r="I95" s="60" t="str">
        <f t="shared" si="8"/>
        <v>A</v>
      </c>
      <c r="J95" s="91" t="s">
        <v>636</v>
      </c>
      <c r="K95" s="84"/>
      <c r="L95" s="84"/>
      <c r="M95" s="82"/>
      <c r="N95" s="18"/>
    </row>
    <row r="96" spans="1:14" ht="12.75">
      <c r="A96" s="40">
        <f t="shared" si="7"/>
        <v>81</v>
      </c>
      <c r="B96" s="86" t="s">
        <v>340</v>
      </c>
      <c r="C96" s="78" t="s">
        <v>242</v>
      </c>
      <c r="D96" s="77" t="s">
        <v>694</v>
      </c>
      <c r="E96" s="87" t="s">
        <v>1106</v>
      </c>
      <c r="F96" s="98">
        <v>12</v>
      </c>
      <c r="G96" s="109"/>
      <c r="H96" s="97">
        <f t="shared" si="6"/>
        <v>0</v>
      </c>
      <c r="I96" s="60" t="str">
        <f t="shared" si="8"/>
        <v>A</v>
      </c>
      <c r="J96" s="91" t="s">
        <v>636</v>
      </c>
      <c r="K96" s="84"/>
      <c r="L96" s="84"/>
      <c r="M96" s="82"/>
      <c r="N96" s="18"/>
    </row>
    <row r="97" spans="1:14" ht="12.75">
      <c r="A97" s="40">
        <f t="shared" si="7"/>
        <v>82</v>
      </c>
      <c r="B97" s="86" t="s">
        <v>341</v>
      </c>
      <c r="C97" s="78"/>
      <c r="D97" s="77" t="s">
        <v>695</v>
      </c>
      <c r="E97" s="87" t="s">
        <v>629</v>
      </c>
      <c r="F97" s="98">
        <v>427.98</v>
      </c>
      <c r="G97" s="109"/>
      <c r="H97" s="97">
        <f t="shared" si="6"/>
        <v>0</v>
      </c>
      <c r="I97" s="60" t="str">
        <f t="shared" si="8"/>
        <v>A</v>
      </c>
      <c r="J97" s="91" t="s">
        <v>636</v>
      </c>
      <c r="K97" s="84"/>
      <c r="L97" s="84"/>
      <c r="M97" s="82"/>
      <c r="N97" s="18"/>
    </row>
    <row r="98" spans="1:14" ht="12.75">
      <c r="A98" s="40">
        <f t="shared" si="7"/>
        <v>83</v>
      </c>
      <c r="B98" s="86" t="s">
        <v>342</v>
      </c>
      <c r="C98" s="78"/>
      <c r="D98" s="77" t="s">
        <v>696</v>
      </c>
      <c r="E98" s="87" t="s">
        <v>628</v>
      </c>
      <c r="F98" s="98">
        <v>180.84</v>
      </c>
      <c r="G98" s="109"/>
      <c r="H98" s="97">
        <f t="shared" si="6"/>
        <v>0</v>
      </c>
      <c r="I98" s="60" t="str">
        <f t="shared" si="8"/>
        <v>A</v>
      </c>
      <c r="J98" s="91" t="s">
        <v>636</v>
      </c>
      <c r="K98" s="84"/>
      <c r="L98" s="84"/>
      <c r="M98" s="82"/>
      <c r="N98" s="18"/>
    </row>
    <row r="99" spans="1:14" ht="12.75">
      <c r="A99" s="40">
        <f t="shared" si="7"/>
        <v>84</v>
      </c>
      <c r="B99" s="86" t="s">
        <v>343</v>
      </c>
      <c r="C99" s="78"/>
      <c r="D99" s="77" t="s">
        <v>697</v>
      </c>
      <c r="E99" s="87" t="s">
        <v>628</v>
      </c>
      <c r="F99" s="98">
        <v>2418.69</v>
      </c>
      <c r="G99" s="109"/>
      <c r="H99" s="97">
        <f t="shared" si="6"/>
        <v>0</v>
      </c>
      <c r="I99" s="60" t="str">
        <f t="shared" si="8"/>
        <v>A</v>
      </c>
      <c r="J99" s="91" t="s">
        <v>636</v>
      </c>
      <c r="K99" s="84"/>
      <c r="L99" s="84"/>
      <c r="M99" s="82"/>
      <c r="N99" s="18"/>
    </row>
    <row r="100" spans="1:18" ht="44.25">
      <c r="A100" s="40">
        <f t="shared" si="7"/>
        <v>85</v>
      </c>
      <c r="B100" s="86" t="s">
        <v>344</v>
      </c>
      <c r="C100" s="78"/>
      <c r="D100" s="77" t="s">
        <v>698</v>
      </c>
      <c r="E100" s="87" t="s">
        <v>628</v>
      </c>
      <c r="F100" s="98">
        <v>4641.92</v>
      </c>
      <c r="G100" s="109"/>
      <c r="H100" s="97">
        <f t="shared" si="6"/>
        <v>0</v>
      </c>
      <c r="I100" s="60" t="str">
        <f t="shared" si="8"/>
        <v>A</v>
      </c>
      <c r="J100" s="91" t="s">
        <v>636</v>
      </c>
      <c r="K100" s="84"/>
      <c r="L100" s="84"/>
      <c r="M100" s="82"/>
      <c r="N100" s="18"/>
      <c r="R100" s="83"/>
    </row>
    <row r="101" spans="1:14" ht="12.75">
      <c r="A101" s="40">
        <f t="shared" si="7"/>
        <v>86</v>
      </c>
      <c r="B101" s="86" t="s">
        <v>345</v>
      </c>
      <c r="C101" s="78"/>
      <c r="D101" s="77" t="s">
        <v>699</v>
      </c>
      <c r="E101" s="87" t="s">
        <v>628</v>
      </c>
      <c r="F101" s="98">
        <v>2515.66</v>
      </c>
      <c r="G101" s="109"/>
      <c r="H101" s="97">
        <f t="shared" si="6"/>
        <v>0</v>
      </c>
      <c r="I101" s="60" t="str">
        <f t="shared" si="8"/>
        <v>A</v>
      </c>
      <c r="J101" s="91" t="s">
        <v>636</v>
      </c>
      <c r="K101" s="84"/>
      <c r="L101" s="84"/>
      <c r="M101" s="82"/>
      <c r="N101" s="18"/>
    </row>
    <row r="102" spans="1:14" ht="12.75">
      <c r="A102" s="40">
        <f t="shared" si="7"/>
        <v>87</v>
      </c>
      <c r="B102" s="86" t="s">
        <v>346</v>
      </c>
      <c r="C102" s="78" t="s">
        <v>242</v>
      </c>
      <c r="D102" s="77" t="s">
        <v>700</v>
      </c>
      <c r="E102" s="87" t="s">
        <v>628</v>
      </c>
      <c r="F102" s="98">
        <v>1576.83</v>
      </c>
      <c r="G102" s="109"/>
      <c r="H102" s="97">
        <f t="shared" si="6"/>
        <v>0</v>
      </c>
      <c r="I102" s="60" t="str">
        <f t="shared" si="8"/>
        <v>A</v>
      </c>
      <c r="J102" s="91" t="s">
        <v>635</v>
      </c>
      <c r="K102" s="84"/>
      <c r="L102" s="84"/>
      <c r="M102" s="82"/>
      <c r="N102" s="18"/>
    </row>
    <row r="103" spans="1:14" ht="12.75">
      <c r="A103" s="40">
        <f t="shared" si="7"/>
        <v>88</v>
      </c>
      <c r="B103" s="86" t="s">
        <v>347</v>
      </c>
      <c r="C103" s="78" t="s">
        <v>242</v>
      </c>
      <c r="D103" s="77" t="s">
        <v>701</v>
      </c>
      <c r="E103" s="87" t="s">
        <v>628</v>
      </c>
      <c r="F103" s="98">
        <v>2015.83</v>
      </c>
      <c r="G103" s="109"/>
      <c r="H103" s="97">
        <f t="shared" si="6"/>
        <v>0</v>
      </c>
      <c r="I103" s="60" t="str">
        <f t="shared" si="8"/>
        <v>A</v>
      </c>
      <c r="J103" s="91" t="s">
        <v>635</v>
      </c>
      <c r="K103" s="84"/>
      <c r="L103" s="84"/>
      <c r="M103" s="82"/>
      <c r="N103" s="18"/>
    </row>
    <row r="104" spans="1:14" ht="12.75">
      <c r="A104" s="40">
        <f t="shared" si="7"/>
        <v>89</v>
      </c>
      <c r="B104" s="86" t="s">
        <v>348</v>
      </c>
      <c r="C104" s="78" t="s">
        <v>242</v>
      </c>
      <c r="D104" s="77" t="s">
        <v>702</v>
      </c>
      <c r="E104" s="87" t="s">
        <v>628</v>
      </c>
      <c r="F104" s="98">
        <v>123.5</v>
      </c>
      <c r="G104" s="109"/>
      <c r="H104" s="97">
        <f t="shared" si="6"/>
        <v>0</v>
      </c>
      <c r="I104" s="60" t="str">
        <f t="shared" si="8"/>
        <v>A</v>
      </c>
      <c r="J104" s="91" t="s">
        <v>635</v>
      </c>
      <c r="K104" s="84"/>
      <c r="L104" s="84"/>
      <c r="M104" s="82"/>
      <c r="N104" s="18"/>
    </row>
    <row r="105" spans="1:14" ht="12.75">
      <c r="A105" s="40">
        <f t="shared" si="7"/>
        <v>90</v>
      </c>
      <c r="B105" s="86" t="s">
        <v>349</v>
      </c>
      <c r="C105" s="78" t="s">
        <v>242</v>
      </c>
      <c r="D105" s="77" t="s">
        <v>703</v>
      </c>
      <c r="E105" s="87" t="s">
        <v>628</v>
      </c>
      <c r="F105" s="98">
        <v>8056.21</v>
      </c>
      <c r="G105" s="109"/>
      <c r="H105" s="97">
        <f t="shared" si="6"/>
        <v>0</v>
      </c>
      <c r="I105" s="60" t="str">
        <f t="shared" si="8"/>
        <v>A</v>
      </c>
      <c r="J105" s="91" t="s">
        <v>635</v>
      </c>
      <c r="K105" s="84"/>
      <c r="L105" s="84"/>
      <c r="M105" s="82"/>
      <c r="N105" s="18"/>
    </row>
    <row r="106" spans="1:14" ht="12.75">
      <c r="A106" s="40">
        <f t="shared" si="7"/>
        <v>91</v>
      </c>
      <c r="B106" s="86" t="s">
        <v>350</v>
      </c>
      <c r="C106" s="78" t="s">
        <v>242</v>
      </c>
      <c r="D106" s="77" t="s">
        <v>1107</v>
      </c>
      <c r="E106" s="87" t="s">
        <v>628</v>
      </c>
      <c r="F106" s="98">
        <v>5371.6</v>
      </c>
      <c r="G106" s="109"/>
      <c r="H106" s="97">
        <f t="shared" si="6"/>
        <v>0</v>
      </c>
      <c r="I106" s="60" t="str">
        <f t="shared" si="8"/>
        <v>A</v>
      </c>
      <c r="J106" s="91" t="s">
        <v>635</v>
      </c>
      <c r="K106" s="84"/>
      <c r="L106" s="84"/>
      <c r="M106" s="82"/>
      <c r="N106" s="18"/>
    </row>
    <row r="107" spans="1:14" ht="21.75">
      <c r="A107" s="40">
        <f t="shared" si="7"/>
        <v>92</v>
      </c>
      <c r="B107" s="86" t="s">
        <v>351</v>
      </c>
      <c r="C107" s="78" t="s">
        <v>242</v>
      </c>
      <c r="D107" s="77" t="s">
        <v>704</v>
      </c>
      <c r="E107" s="87" t="s">
        <v>628</v>
      </c>
      <c r="F107" s="98">
        <v>36.25</v>
      </c>
      <c r="G107" s="109"/>
      <c r="H107" s="97">
        <f t="shared" si="6"/>
        <v>0</v>
      </c>
      <c r="I107" s="60" t="str">
        <f t="shared" si="8"/>
        <v>A</v>
      </c>
      <c r="J107" s="91" t="s">
        <v>635</v>
      </c>
      <c r="K107" s="84"/>
      <c r="L107" s="84"/>
      <c r="M107" s="82"/>
      <c r="N107" s="18"/>
    </row>
    <row r="108" spans="1:14" ht="12.75">
      <c r="A108" s="40">
        <f t="shared" si="7"/>
        <v>93</v>
      </c>
      <c r="B108" s="86" t="s">
        <v>352</v>
      </c>
      <c r="C108" s="78" t="s">
        <v>242</v>
      </c>
      <c r="D108" s="77" t="s">
        <v>705</v>
      </c>
      <c r="E108" s="87" t="s">
        <v>628</v>
      </c>
      <c r="F108" s="98">
        <v>1878.19</v>
      </c>
      <c r="G108" s="109"/>
      <c r="H108" s="97">
        <f t="shared" si="6"/>
        <v>0</v>
      </c>
      <c r="I108" s="60" t="str">
        <f t="shared" si="8"/>
        <v>A</v>
      </c>
      <c r="J108" s="91" t="s">
        <v>635</v>
      </c>
      <c r="K108" s="84"/>
      <c r="L108" s="84"/>
      <c r="M108" s="82"/>
      <c r="N108" s="18"/>
    </row>
    <row r="109" spans="1:14" ht="12.75">
      <c r="A109" s="40">
        <f t="shared" si="7"/>
        <v>94</v>
      </c>
      <c r="B109" s="86" t="s">
        <v>353</v>
      </c>
      <c r="C109" s="78" t="s">
        <v>242</v>
      </c>
      <c r="D109" s="77" t="s">
        <v>706</v>
      </c>
      <c r="E109" s="87" t="s">
        <v>628</v>
      </c>
      <c r="F109" s="98">
        <v>681.2</v>
      </c>
      <c r="G109" s="109"/>
      <c r="H109" s="97">
        <f t="shared" si="6"/>
        <v>0</v>
      </c>
      <c r="I109" s="60" t="str">
        <f t="shared" si="8"/>
        <v>A</v>
      </c>
      <c r="J109" s="91" t="s">
        <v>635</v>
      </c>
      <c r="K109" s="84"/>
      <c r="L109" s="84"/>
      <c r="M109" s="82"/>
      <c r="N109" s="18"/>
    </row>
    <row r="110" spans="1:14" ht="12.75">
      <c r="A110" s="40">
        <f t="shared" si="7"/>
        <v>95</v>
      </c>
      <c r="B110" s="86" t="s">
        <v>354</v>
      </c>
      <c r="C110" s="78" t="s">
        <v>242</v>
      </c>
      <c r="D110" s="77" t="s">
        <v>707</v>
      </c>
      <c r="E110" s="87" t="s">
        <v>628</v>
      </c>
      <c r="F110" s="98">
        <v>12166.57</v>
      </c>
      <c r="G110" s="109"/>
      <c r="H110" s="97">
        <f t="shared" si="6"/>
        <v>0</v>
      </c>
      <c r="I110" s="60" t="str">
        <f t="shared" si="8"/>
        <v>A</v>
      </c>
      <c r="J110" s="91" t="s">
        <v>635</v>
      </c>
      <c r="K110" s="84"/>
      <c r="L110" s="84"/>
      <c r="M110" s="82"/>
      <c r="N110" s="18"/>
    </row>
    <row r="111" spans="1:14" ht="12.75">
      <c r="A111" s="40">
        <f t="shared" si="7"/>
        <v>96</v>
      </c>
      <c r="B111" s="86" t="s">
        <v>355</v>
      </c>
      <c r="C111" s="78" t="s">
        <v>242</v>
      </c>
      <c r="D111" s="77" t="s">
        <v>1108</v>
      </c>
      <c r="E111" s="87" t="s">
        <v>628</v>
      </c>
      <c r="F111" s="98">
        <v>1420.46</v>
      </c>
      <c r="G111" s="109"/>
      <c r="H111" s="97">
        <f t="shared" si="6"/>
        <v>0</v>
      </c>
      <c r="I111" s="60" t="str">
        <f t="shared" si="8"/>
        <v>A</v>
      </c>
      <c r="J111" s="91" t="s">
        <v>635</v>
      </c>
      <c r="K111" s="84"/>
      <c r="L111" s="84"/>
      <c r="M111" s="82"/>
      <c r="N111" s="18"/>
    </row>
    <row r="112" spans="1:14" ht="12.75">
      <c r="A112" s="40">
        <f t="shared" si="7"/>
        <v>97</v>
      </c>
      <c r="B112" s="86" t="s">
        <v>356</v>
      </c>
      <c r="C112" s="78"/>
      <c r="D112" s="77" t="s">
        <v>708</v>
      </c>
      <c r="E112" s="87" t="s">
        <v>628</v>
      </c>
      <c r="F112" s="98">
        <v>3349.44</v>
      </c>
      <c r="G112" s="109"/>
      <c r="H112" s="97">
        <f t="shared" si="6"/>
        <v>0</v>
      </c>
      <c r="I112" s="60" t="str">
        <f t="shared" si="8"/>
        <v>A</v>
      </c>
      <c r="J112" s="91" t="s">
        <v>635</v>
      </c>
      <c r="K112" s="84"/>
      <c r="L112" s="84"/>
      <c r="M112" s="82"/>
      <c r="N112" s="18"/>
    </row>
    <row r="113" spans="1:14" ht="12.75">
      <c r="A113" s="40">
        <f t="shared" si="7"/>
        <v>98</v>
      </c>
      <c r="B113" s="86" t="s">
        <v>357</v>
      </c>
      <c r="C113" s="78"/>
      <c r="D113" s="77" t="s">
        <v>709</v>
      </c>
      <c r="E113" s="87" t="s">
        <v>628</v>
      </c>
      <c r="F113" s="98">
        <v>113.05</v>
      </c>
      <c r="G113" s="109"/>
      <c r="H113" s="97">
        <f t="shared" si="6"/>
        <v>0</v>
      </c>
      <c r="I113" s="60" t="str">
        <f t="shared" si="8"/>
        <v>A</v>
      </c>
      <c r="J113" s="91" t="s">
        <v>635</v>
      </c>
      <c r="K113" s="84"/>
      <c r="L113" s="84"/>
      <c r="M113" s="82"/>
      <c r="N113" s="18"/>
    </row>
    <row r="114" spans="1:14" ht="21.75">
      <c r="A114" s="40">
        <f t="shared" si="7"/>
        <v>99</v>
      </c>
      <c r="B114" s="86" t="s">
        <v>358</v>
      </c>
      <c r="C114" s="78"/>
      <c r="D114" s="77" t="s">
        <v>710</v>
      </c>
      <c r="E114" s="87" t="s">
        <v>628</v>
      </c>
      <c r="F114" s="98">
        <v>808.91</v>
      </c>
      <c r="G114" s="109"/>
      <c r="H114" s="97">
        <f t="shared" si="6"/>
        <v>0</v>
      </c>
      <c r="I114" s="60" t="str">
        <f t="shared" si="8"/>
        <v>A</v>
      </c>
      <c r="J114" s="91" t="s">
        <v>637</v>
      </c>
      <c r="K114" s="84"/>
      <c r="L114" s="84"/>
      <c r="M114" s="82"/>
      <c r="N114" s="18"/>
    </row>
    <row r="115" spans="1:14" ht="12.75">
      <c r="A115" s="40">
        <f t="shared" si="7"/>
        <v>100</v>
      </c>
      <c r="B115" s="86" t="s">
        <v>359</v>
      </c>
      <c r="C115" s="78"/>
      <c r="D115" s="77" t="s">
        <v>711</v>
      </c>
      <c r="E115" s="87" t="s">
        <v>628</v>
      </c>
      <c r="F115" s="98">
        <v>2259.07</v>
      </c>
      <c r="G115" s="109"/>
      <c r="H115" s="97">
        <f t="shared" si="6"/>
        <v>0</v>
      </c>
      <c r="I115" s="60" t="str">
        <f t="shared" si="8"/>
        <v>A</v>
      </c>
      <c r="J115" s="91" t="s">
        <v>637</v>
      </c>
      <c r="K115" s="84"/>
      <c r="L115" s="84"/>
      <c r="M115" s="82"/>
      <c r="N115" s="18"/>
    </row>
    <row r="116" spans="1:14" ht="12.75">
      <c r="A116" s="40">
        <f t="shared" si="7"/>
        <v>101</v>
      </c>
      <c r="B116" s="86" t="s">
        <v>360</v>
      </c>
      <c r="C116" s="78"/>
      <c r="D116" s="77" t="s">
        <v>712</v>
      </c>
      <c r="E116" s="87" t="s">
        <v>628</v>
      </c>
      <c r="F116" s="98">
        <v>2608.45</v>
      </c>
      <c r="G116" s="109"/>
      <c r="H116" s="97">
        <f t="shared" si="6"/>
        <v>0</v>
      </c>
      <c r="I116" s="60" t="str">
        <f t="shared" si="8"/>
        <v>A</v>
      </c>
      <c r="J116" s="91" t="s">
        <v>637</v>
      </c>
      <c r="K116" s="84"/>
      <c r="L116" s="84"/>
      <c r="M116" s="82"/>
      <c r="N116" s="18"/>
    </row>
    <row r="117" spans="1:14" ht="12.75">
      <c r="A117" s="40">
        <f t="shared" si="7"/>
        <v>102</v>
      </c>
      <c r="B117" s="86" t="s">
        <v>361</v>
      </c>
      <c r="C117" s="78"/>
      <c r="D117" s="77" t="s">
        <v>713</v>
      </c>
      <c r="E117" s="87" t="s">
        <v>628</v>
      </c>
      <c r="F117" s="98">
        <v>16614.78</v>
      </c>
      <c r="G117" s="109"/>
      <c r="H117" s="97">
        <f t="shared" si="6"/>
        <v>0</v>
      </c>
      <c r="I117" s="60" t="str">
        <f t="shared" si="8"/>
        <v>A</v>
      </c>
      <c r="J117" s="91" t="s">
        <v>637</v>
      </c>
      <c r="K117" s="84"/>
      <c r="L117" s="84"/>
      <c r="M117" s="82"/>
      <c r="N117" s="18"/>
    </row>
    <row r="118" spans="1:14" ht="12.75">
      <c r="A118" s="40">
        <f t="shared" si="7"/>
        <v>103</v>
      </c>
      <c r="B118" s="86" t="s">
        <v>362</v>
      </c>
      <c r="C118" s="78"/>
      <c r="D118" s="77" t="s">
        <v>714</v>
      </c>
      <c r="E118" s="87" t="s">
        <v>628</v>
      </c>
      <c r="F118" s="98">
        <v>4344.59</v>
      </c>
      <c r="G118" s="109"/>
      <c r="H118" s="97">
        <f t="shared" si="6"/>
        <v>0</v>
      </c>
      <c r="I118" s="60" t="str">
        <f t="shared" si="8"/>
        <v>A</v>
      </c>
      <c r="J118" s="91" t="s">
        <v>637</v>
      </c>
      <c r="K118" s="84"/>
      <c r="L118" s="84"/>
      <c r="M118" s="82"/>
      <c r="N118" s="18"/>
    </row>
    <row r="119" spans="1:14" ht="12.75">
      <c r="A119" s="40">
        <f t="shared" si="7"/>
        <v>104</v>
      </c>
      <c r="B119" s="86" t="s">
        <v>363</v>
      </c>
      <c r="C119" s="78"/>
      <c r="D119" s="77" t="s">
        <v>715</v>
      </c>
      <c r="E119" s="87" t="s">
        <v>629</v>
      </c>
      <c r="F119" s="98">
        <v>290.2</v>
      </c>
      <c r="G119" s="109"/>
      <c r="H119" s="97">
        <f t="shared" si="6"/>
        <v>0</v>
      </c>
      <c r="I119" s="60" t="str">
        <f t="shared" si="8"/>
        <v>A</v>
      </c>
      <c r="J119" s="91" t="s">
        <v>637</v>
      </c>
      <c r="K119" s="84"/>
      <c r="L119" s="84"/>
      <c r="M119" s="82"/>
      <c r="N119" s="18"/>
    </row>
    <row r="120" spans="1:14" ht="12.75">
      <c r="A120" s="40">
        <f t="shared" si="7"/>
        <v>105</v>
      </c>
      <c r="B120" s="86" t="s">
        <v>364</v>
      </c>
      <c r="C120" s="78"/>
      <c r="D120" s="77" t="s">
        <v>716</v>
      </c>
      <c r="E120" s="87" t="s">
        <v>629</v>
      </c>
      <c r="F120" s="98">
        <v>412.01</v>
      </c>
      <c r="G120" s="109"/>
      <c r="H120" s="97">
        <f t="shared" si="6"/>
        <v>0</v>
      </c>
      <c r="I120" s="60" t="str">
        <f t="shared" si="8"/>
        <v>A</v>
      </c>
      <c r="J120" s="91" t="s">
        <v>637</v>
      </c>
      <c r="K120" s="84"/>
      <c r="L120" s="84"/>
      <c r="M120" s="82"/>
      <c r="N120" s="18"/>
    </row>
    <row r="121" spans="1:14" ht="12.75">
      <c r="A121" s="40">
        <f t="shared" si="7"/>
        <v>106</v>
      </c>
      <c r="B121" s="86" t="s">
        <v>365</v>
      </c>
      <c r="C121" s="78" t="s">
        <v>242</v>
      </c>
      <c r="D121" s="77" t="s">
        <v>717</v>
      </c>
      <c r="E121" s="87" t="s">
        <v>628</v>
      </c>
      <c r="F121" s="98">
        <v>3550.16</v>
      </c>
      <c r="G121" s="109"/>
      <c r="H121" s="97">
        <f t="shared" si="6"/>
        <v>0</v>
      </c>
      <c r="I121" s="60" t="str">
        <f t="shared" si="8"/>
        <v>A</v>
      </c>
      <c r="J121" s="91" t="s">
        <v>636</v>
      </c>
      <c r="K121" s="84"/>
      <c r="L121" s="84"/>
      <c r="M121" s="82"/>
      <c r="N121" s="18"/>
    </row>
    <row r="122" spans="1:14" ht="12.75">
      <c r="A122" s="40">
        <f t="shared" si="7"/>
        <v>107</v>
      </c>
      <c r="B122" s="86" t="s">
        <v>366</v>
      </c>
      <c r="C122" s="78"/>
      <c r="D122" s="77" t="s">
        <v>718</v>
      </c>
      <c r="E122" s="87" t="s">
        <v>628</v>
      </c>
      <c r="F122" s="98">
        <v>70.5</v>
      </c>
      <c r="G122" s="109"/>
      <c r="H122" s="97">
        <f t="shared" si="6"/>
        <v>0</v>
      </c>
      <c r="I122" s="60" t="str">
        <f aca="true" t="shared" si="9" ref="I122:I153">IF(E122&lt;&gt;"","A","")</f>
        <v>A</v>
      </c>
      <c r="J122" s="91" t="s">
        <v>636</v>
      </c>
      <c r="K122" s="84"/>
      <c r="L122" s="84"/>
      <c r="M122" s="82"/>
      <c r="N122" s="18"/>
    </row>
    <row r="123" spans="1:14" ht="21.75">
      <c r="A123" s="40">
        <f t="shared" si="7"/>
        <v>108</v>
      </c>
      <c r="B123" s="86" t="s">
        <v>367</v>
      </c>
      <c r="C123" s="78"/>
      <c r="D123" s="77" t="s">
        <v>719</v>
      </c>
      <c r="E123" s="87" t="s">
        <v>628</v>
      </c>
      <c r="F123" s="98">
        <v>70.5</v>
      </c>
      <c r="G123" s="109"/>
      <c r="H123" s="97">
        <f t="shared" si="6"/>
        <v>0</v>
      </c>
      <c r="I123" s="60" t="str">
        <f t="shared" si="9"/>
        <v>A</v>
      </c>
      <c r="J123" s="91" t="s">
        <v>636</v>
      </c>
      <c r="K123" s="84"/>
      <c r="L123" s="84"/>
      <c r="M123" s="82"/>
      <c r="N123" s="18"/>
    </row>
    <row r="124" spans="1:14" ht="21.75">
      <c r="A124" s="40">
        <f t="shared" si="7"/>
        <v>109</v>
      </c>
      <c r="B124" s="86" t="s">
        <v>368</v>
      </c>
      <c r="C124" s="78" t="s">
        <v>242</v>
      </c>
      <c r="D124" s="77" t="s">
        <v>720</v>
      </c>
      <c r="E124" s="87" t="s">
        <v>628</v>
      </c>
      <c r="F124" s="98">
        <v>2305.31</v>
      </c>
      <c r="G124" s="109"/>
      <c r="H124" s="97">
        <f t="shared" si="6"/>
        <v>0</v>
      </c>
      <c r="I124" s="60" t="str">
        <f t="shared" si="9"/>
        <v>A</v>
      </c>
      <c r="J124" s="91" t="s">
        <v>636</v>
      </c>
      <c r="K124" s="84"/>
      <c r="L124" s="84"/>
      <c r="M124" s="82"/>
      <c r="N124" s="18"/>
    </row>
    <row r="125" spans="1:14" ht="12.75">
      <c r="A125" s="40">
        <f t="shared" si="7"/>
        <v>110</v>
      </c>
      <c r="B125" s="86" t="s">
        <v>369</v>
      </c>
      <c r="C125" s="78" t="s">
        <v>242</v>
      </c>
      <c r="D125" s="77" t="s">
        <v>721</v>
      </c>
      <c r="E125" s="87" t="s">
        <v>628</v>
      </c>
      <c r="F125" s="98">
        <v>1878.19</v>
      </c>
      <c r="G125" s="109"/>
      <c r="H125" s="97">
        <f t="shared" si="6"/>
        <v>0</v>
      </c>
      <c r="I125" s="60" t="str">
        <f t="shared" si="9"/>
        <v>A</v>
      </c>
      <c r="J125" s="91" t="s">
        <v>636</v>
      </c>
      <c r="K125" s="84"/>
      <c r="L125" s="84"/>
      <c r="M125" s="82"/>
      <c r="N125" s="18"/>
    </row>
    <row r="126" spans="1:14" ht="12.75">
      <c r="A126" s="40">
        <f t="shared" si="7"/>
        <v>111</v>
      </c>
      <c r="B126" s="86" t="s">
        <v>370</v>
      </c>
      <c r="C126" s="78" t="s">
        <v>242</v>
      </c>
      <c r="D126" s="77" t="s">
        <v>722</v>
      </c>
      <c r="E126" s="87" t="s">
        <v>628</v>
      </c>
      <c r="F126" s="98">
        <v>44.92</v>
      </c>
      <c r="G126" s="109"/>
      <c r="H126" s="97">
        <f t="shared" si="6"/>
        <v>0</v>
      </c>
      <c r="I126" s="60" t="str">
        <f t="shared" si="9"/>
        <v>A</v>
      </c>
      <c r="J126" s="91" t="s">
        <v>636</v>
      </c>
      <c r="K126" s="84"/>
      <c r="L126" s="84"/>
      <c r="M126" s="82"/>
      <c r="N126" s="18"/>
    </row>
    <row r="127" spans="1:14" ht="21.75">
      <c r="A127" s="40">
        <f t="shared" si="7"/>
        <v>112</v>
      </c>
      <c r="B127" s="86" t="s">
        <v>371</v>
      </c>
      <c r="C127" s="78" t="s">
        <v>242</v>
      </c>
      <c r="D127" s="77" t="s">
        <v>723</v>
      </c>
      <c r="E127" s="87" t="s">
        <v>628</v>
      </c>
      <c r="F127" s="98">
        <v>905.9</v>
      </c>
      <c r="G127" s="109"/>
      <c r="H127" s="97">
        <f t="shared" si="6"/>
        <v>0</v>
      </c>
      <c r="I127" s="60" t="str">
        <f t="shared" si="9"/>
        <v>A</v>
      </c>
      <c r="J127" s="91" t="s">
        <v>636</v>
      </c>
      <c r="K127" s="84"/>
      <c r="L127" s="84"/>
      <c r="M127" s="82"/>
      <c r="N127" s="18"/>
    </row>
    <row r="128" spans="1:14" ht="12.75">
      <c r="A128" s="40">
        <f t="shared" si="7"/>
        <v>113</v>
      </c>
      <c r="B128" s="86" t="s">
        <v>372</v>
      </c>
      <c r="C128" s="78" t="s">
        <v>242</v>
      </c>
      <c r="D128" s="77" t="s">
        <v>724</v>
      </c>
      <c r="E128" s="87" t="s">
        <v>628</v>
      </c>
      <c r="F128" s="98">
        <v>2480.32</v>
      </c>
      <c r="G128" s="109"/>
      <c r="H128" s="97">
        <f t="shared" si="6"/>
        <v>0</v>
      </c>
      <c r="I128" s="60" t="str">
        <f t="shared" si="9"/>
        <v>A</v>
      </c>
      <c r="J128" s="91" t="s">
        <v>636</v>
      </c>
      <c r="K128" s="84"/>
      <c r="L128" s="84"/>
      <c r="M128" s="82"/>
      <c r="N128" s="18"/>
    </row>
    <row r="129" spans="1:14" ht="12.75">
      <c r="A129" s="40">
        <f t="shared" si="7"/>
        <v>114</v>
      </c>
      <c r="B129" s="86" t="s">
        <v>373</v>
      </c>
      <c r="C129" s="78" t="s">
        <v>242</v>
      </c>
      <c r="D129" s="77" t="s">
        <v>725</v>
      </c>
      <c r="E129" s="87" t="s">
        <v>628</v>
      </c>
      <c r="F129" s="98">
        <v>650.5</v>
      </c>
      <c r="G129" s="109"/>
      <c r="H129" s="97">
        <f t="shared" si="6"/>
        <v>0</v>
      </c>
      <c r="I129" s="60" t="str">
        <f t="shared" si="9"/>
        <v>A</v>
      </c>
      <c r="J129" s="91" t="s">
        <v>636</v>
      </c>
      <c r="K129" s="84"/>
      <c r="L129" s="84"/>
      <c r="M129" s="82"/>
      <c r="N129" s="18"/>
    </row>
    <row r="130" spans="1:14" ht="21.75">
      <c r="A130" s="40">
        <f t="shared" si="7"/>
        <v>115</v>
      </c>
      <c r="B130" s="86" t="s">
        <v>374</v>
      </c>
      <c r="C130" s="78" t="s">
        <v>242</v>
      </c>
      <c r="D130" s="77" t="s">
        <v>726</v>
      </c>
      <c r="E130" s="87" t="s">
        <v>628</v>
      </c>
      <c r="F130" s="98">
        <v>1377.05</v>
      </c>
      <c r="G130" s="109"/>
      <c r="H130" s="97">
        <f t="shared" si="6"/>
        <v>0</v>
      </c>
      <c r="I130" s="60" t="str">
        <f t="shared" si="9"/>
        <v>A</v>
      </c>
      <c r="J130" s="91" t="s">
        <v>636</v>
      </c>
      <c r="K130" s="84"/>
      <c r="L130" s="84"/>
      <c r="M130" s="82"/>
      <c r="N130" s="18"/>
    </row>
    <row r="131" spans="1:14" ht="33">
      <c r="A131" s="40">
        <f t="shared" si="7"/>
        <v>116</v>
      </c>
      <c r="B131" s="86" t="s">
        <v>375</v>
      </c>
      <c r="C131" s="78" t="s">
        <v>242</v>
      </c>
      <c r="D131" s="77" t="s">
        <v>727</v>
      </c>
      <c r="E131" s="87" t="s">
        <v>628</v>
      </c>
      <c r="F131" s="98">
        <v>55.22</v>
      </c>
      <c r="G131" s="109"/>
      <c r="H131" s="97">
        <f t="shared" si="6"/>
        <v>0</v>
      </c>
      <c r="I131" s="60" t="str">
        <f t="shared" si="9"/>
        <v>A</v>
      </c>
      <c r="J131" s="91" t="s">
        <v>636</v>
      </c>
      <c r="K131" s="84"/>
      <c r="L131" s="84"/>
      <c r="M131" s="82"/>
      <c r="N131" s="18"/>
    </row>
    <row r="132" spans="1:14" ht="33">
      <c r="A132" s="40">
        <f t="shared" si="7"/>
        <v>117</v>
      </c>
      <c r="B132" s="86" t="s">
        <v>376</v>
      </c>
      <c r="C132" s="78" t="s">
        <v>242</v>
      </c>
      <c r="D132" s="77" t="s">
        <v>728</v>
      </c>
      <c r="E132" s="87" t="s">
        <v>628</v>
      </c>
      <c r="F132" s="98">
        <v>407.57</v>
      </c>
      <c r="G132" s="109"/>
      <c r="H132" s="97">
        <f t="shared" si="6"/>
        <v>0</v>
      </c>
      <c r="I132" s="60" t="str">
        <f t="shared" si="9"/>
        <v>A</v>
      </c>
      <c r="J132" s="91" t="s">
        <v>636</v>
      </c>
      <c r="K132" s="84"/>
      <c r="L132" s="84"/>
      <c r="M132" s="82"/>
      <c r="N132" s="18"/>
    </row>
    <row r="133" spans="1:14" ht="33">
      <c r="A133" s="40">
        <f t="shared" si="7"/>
        <v>118</v>
      </c>
      <c r="B133" s="86" t="s">
        <v>377</v>
      </c>
      <c r="C133" s="78" t="s">
        <v>242</v>
      </c>
      <c r="D133" s="77" t="s">
        <v>729</v>
      </c>
      <c r="E133" s="87" t="s">
        <v>628</v>
      </c>
      <c r="F133" s="98">
        <v>1575</v>
      </c>
      <c r="G133" s="109"/>
      <c r="H133" s="97">
        <f t="shared" si="6"/>
        <v>0</v>
      </c>
      <c r="I133" s="60" t="str">
        <f t="shared" si="9"/>
        <v>A</v>
      </c>
      <c r="J133" s="91" t="s">
        <v>636</v>
      </c>
      <c r="K133" s="84"/>
      <c r="L133" s="84"/>
      <c r="M133" s="82"/>
      <c r="N133" s="18"/>
    </row>
    <row r="134" spans="1:14" ht="21.75">
      <c r="A134" s="40">
        <f t="shared" si="7"/>
        <v>119</v>
      </c>
      <c r="B134" s="86" t="s">
        <v>378</v>
      </c>
      <c r="C134" s="78" t="s">
        <v>242</v>
      </c>
      <c r="D134" s="77" t="s">
        <v>730</v>
      </c>
      <c r="E134" s="87" t="s">
        <v>628</v>
      </c>
      <c r="F134" s="98">
        <v>334.64</v>
      </c>
      <c r="G134" s="109"/>
      <c r="H134" s="97">
        <f t="shared" si="6"/>
        <v>0</v>
      </c>
      <c r="I134" s="60" t="str">
        <f t="shared" si="9"/>
        <v>A</v>
      </c>
      <c r="J134" s="91" t="s">
        <v>636</v>
      </c>
      <c r="K134" s="84"/>
      <c r="L134" s="84"/>
      <c r="M134" s="82"/>
      <c r="N134" s="18"/>
    </row>
    <row r="135" spans="1:14" ht="21.75">
      <c r="A135" s="40">
        <f t="shared" si="7"/>
        <v>120</v>
      </c>
      <c r="B135" s="86" t="s">
        <v>379</v>
      </c>
      <c r="C135" s="78" t="s">
        <v>242</v>
      </c>
      <c r="D135" s="77" t="s">
        <v>731</v>
      </c>
      <c r="E135" s="87" t="s">
        <v>628</v>
      </c>
      <c r="F135" s="98">
        <v>1523.01</v>
      </c>
      <c r="G135" s="109"/>
      <c r="H135" s="97">
        <f t="shared" si="6"/>
        <v>0</v>
      </c>
      <c r="I135" s="60" t="str">
        <f t="shared" si="9"/>
        <v>A</v>
      </c>
      <c r="J135" s="91" t="s">
        <v>636</v>
      </c>
      <c r="K135" s="84"/>
      <c r="L135" s="84"/>
      <c r="M135" s="82"/>
      <c r="N135" s="18"/>
    </row>
    <row r="136" spans="1:14" ht="12.75">
      <c r="A136" s="40">
        <f t="shared" si="7"/>
        <v>121</v>
      </c>
      <c r="B136" s="86" t="s">
        <v>380</v>
      </c>
      <c r="C136" s="78"/>
      <c r="D136" s="77" t="s">
        <v>732</v>
      </c>
      <c r="E136" s="87" t="s">
        <v>628</v>
      </c>
      <c r="F136" s="98">
        <v>522.81</v>
      </c>
      <c r="G136" s="109"/>
      <c r="H136" s="97">
        <f t="shared" si="6"/>
        <v>0</v>
      </c>
      <c r="I136" s="60" t="str">
        <f t="shared" si="9"/>
        <v>A</v>
      </c>
      <c r="J136" s="91" t="s">
        <v>636</v>
      </c>
      <c r="K136" s="84"/>
      <c r="L136" s="84"/>
      <c r="M136" s="82"/>
      <c r="N136" s="18"/>
    </row>
    <row r="137" spans="1:14" ht="12.75">
      <c r="A137" s="40">
        <f t="shared" si="7"/>
        <v>122</v>
      </c>
      <c r="B137" s="86" t="s">
        <v>381</v>
      </c>
      <c r="C137" s="78"/>
      <c r="D137" s="77" t="s">
        <v>733</v>
      </c>
      <c r="E137" s="87" t="s">
        <v>628</v>
      </c>
      <c r="F137" s="98">
        <v>11732.56</v>
      </c>
      <c r="G137" s="109"/>
      <c r="H137" s="97">
        <f t="shared" si="6"/>
        <v>0</v>
      </c>
      <c r="I137" s="60" t="str">
        <f t="shared" si="9"/>
        <v>A</v>
      </c>
      <c r="J137" s="91" t="s">
        <v>636</v>
      </c>
      <c r="K137" s="84"/>
      <c r="L137" s="84"/>
      <c r="M137" s="82"/>
      <c r="N137" s="18"/>
    </row>
    <row r="138" spans="1:14" ht="12.75">
      <c r="A138" s="40">
        <f t="shared" si="7"/>
        <v>123</v>
      </c>
      <c r="B138" s="86" t="s">
        <v>382</v>
      </c>
      <c r="C138" s="78"/>
      <c r="D138" s="77" t="s">
        <v>734</v>
      </c>
      <c r="E138" s="87" t="s">
        <v>628</v>
      </c>
      <c r="F138" s="98">
        <v>304.35</v>
      </c>
      <c r="G138" s="109"/>
      <c r="H138" s="97">
        <f t="shared" si="6"/>
        <v>0</v>
      </c>
      <c r="I138" s="60" t="str">
        <f t="shared" si="9"/>
        <v>A</v>
      </c>
      <c r="J138" s="91" t="s">
        <v>636</v>
      </c>
      <c r="K138" s="84"/>
      <c r="L138" s="84"/>
      <c r="M138" s="82"/>
      <c r="N138" s="18"/>
    </row>
    <row r="139" spans="1:14" ht="21.75">
      <c r="A139" s="40">
        <f t="shared" si="7"/>
        <v>124</v>
      </c>
      <c r="B139" s="86" t="s">
        <v>383</v>
      </c>
      <c r="C139" s="78" t="s">
        <v>242</v>
      </c>
      <c r="D139" s="77" t="s">
        <v>735</v>
      </c>
      <c r="E139" s="87" t="s">
        <v>629</v>
      </c>
      <c r="F139" s="98">
        <v>9505.85</v>
      </c>
      <c r="G139" s="109"/>
      <c r="H139" s="97">
        <f t="shared" si="6"/>
        <v>0</v>
      </c>
      <c r="I139" s="60" t="str">
        <f t="shared" si="9"/>
        <v>A</v>
      </c>
      <c r="J139" s="91" t="s">
        <v>636</v>
      </c>
      <c r="K139" s="84"/>
      <c r="L139" s="84"/>
      <c r="M139" s="82"/>
      <c r="N139" s="18"/>
    </row>
    <row r="140" spans="1:14" ht="21.75">
      <c r="A140" s="40">
        <f t="shared" si="7"/>
        <v>125</v>
      </c>
      <c r="B140" s="86" t="s">
        <v>384</v>
      </c>
      <c r="C140" s="78" t="s">
        <v>242</v>
      </c>
      <c r="D140" s="77" t="s">
        <v>736</v>
      </c>
      <c r="E140" s="87" t="s">
        <v>629</v>
      </c>
      <c r="F140" s="98">
        <v>8565.95</v>
      </c>
      <c r="G140" s="109"/>
      <c r="H140" s="97">
        <f t="shared" si="6"/>
        <v>0</v>
      </c>
      <c r="I140" s="60" t="str">
        <f t="shared" si="9"/>
        <v>A</v>
      </c>
      <c r="J140" s="91" t="s">
        <v>636</v>
      </c>
      <c r="K140" s="84"/>
      <c r="L140" s="84"/>
      <c r="M140" s="82"/>
      <c r="N140" s="18"/>
    </row>
    <row r="141" spans="1:14" ht="12.75">
      <c r="A141" s="40">
        <f t="shared" si="7"/>
        <v>126</v>
      </c>
      <c r="B141" s="86" t="s">
        <v>385</v>
      </c>
      <c r="C141" s="78" t="s">
        <v>242</v>
      </c>
      <c r="D141" s="77" t="s">
        <v>737</v>
      </c>
      <c r="E141" s="87" t="s">
        <v>629</v>
      </c>
      <c r="F141" s="98">
        <v>522.81</v>
      </c>
      <c r="G141" s="109"/>
      <c r="H141" s="97">
        <f t="shared" si="6"/>
        <v>0</v>
      </c>
      <c r="I141" s="60" t="str">
        <f t="shared" si="9"/>
        <v>A</v>
      </c>
      <c r="J141" s="91" t="s">
        <v>636</v>
      </c>
      <c r="K141" s="84"/>
      <c r="L141" s="84"/>
      <c r="M141" s="82"/>
      <c r="N141" s="18"/>
    </row>
    <row r="142" spans="1:14" ht="12.75">
      <c r="A142" s="40">
        <f t="shared" si="7"/>
        <v>127</v>
      </c>
      <c r="B142" s="86" t="s">
        <v>386</v>
      </c>
      <c r="C142" s="78"/>
      <c r="D142" s="77" t="s">
        <v>738</v>
      </c>
      <c r="E142" s="87" t="s">
        <v>628</v>
      </c>
      <c r="F142" s="98">
        <v>4701.94</v>
      </c>
      <c r="G142" s="109"/>
      <c r="H142" s="97">
        <f t="shared" si="6"/>
        <v>0</v>
      </c>
      <c r="I142" s="60" t="str">
        <f t="shared" si="9"/>
        <v>A</v>
      </c>
      <c r="J142" s="91" t="s">
        <v>636</v>
      </c>
      <c r="K142" s="84"/>
      <c r="L142" s="84"/>
      <c r="M142" s="82"/>
      <c r="N142" s="18"/>
    </row>
    <row r="143" spans="1:14" ht="12.75">
      <c r="A143" s="40">
        <f t="shared" si="7"/>
        <v>128</v>
      </c>
      <c r="B143" s="86" t="s">
        <v>387</v>
      </c>
      <c r="C143" s="78"/>
      <c r="D143" s="77" t="s">
        <v>739</v>
      </c>
      <c r="E143" s="87" t="s">
        <v>628</v>
      </c>
      <c r="F143" s="98">
        <v>9403.88</v>
      </c>
      <c r="G143" s="109"/>
      <c r="H143" s="97">
        <f t="shared" si="6"/>
        <v>0</v>
      </c>
      <c r="I143" s="60" t="str">
        <f t="shared" si="9"/>
        <v>A</v>
      </c>
      <c r="J143" s="91" t="s">
        <v>636</v>
      </c>
      <c r="K143" s="84"/>
      <c r="L143" s="84"/>
      <c r="M143" s="82"/>
      <c r="N143" s="18"/>
    </row>
    <row r="144" spans="1:14" ht="12.75">
      <c r="A144" s="40">
        <f t="shared" si="7"/>
        <v>129</v>
      </c>
      <c r="B144" s="86" t="s">
        <v>388</v>
      </c>
      <c r="C144" s="78"/>
      <c r="D144" s="77" t="s">
        <v>740</v>
      </c>
      <c r="E144" s="87" t="s">
        <v>628</v>
      </c>
      <c r="F144" s="98">
        <v>55.74</v>
      </c>
      <c r="G144" s="109"/>
      <c r="H144" s="97">
        <f aca="true" t="shared" si="10" ref="H144:H207">+IF(AND(F144="",G144=""),"",ROUND(F144*G144,2))</f>
        <v>0</v>
      </c>
      <c r="I144" s="60" t="str">
        <f t="shared" si="9"/>
        <v>A</v>
      </c>
      <c r="J144" s="91" t="s">
        <v>636</v>
      </c>
      <c r="K144" s="84"/>
      <c r="L144" s="84"/>
      <c r="M144" s="82"/>
      <c r="N144" s="18"/>
    </row>
    <row r="145" spans="1:14" ht="21.75">
      <c r="A145" s="40">
        <f aca="true" t="shared" si="11" ref="A145:A208">A144+1</f>
        <v>130</v>
      </c>
      <c r="B145" s="86" t="s">
        <v>389</v>
      </c>
      <c r="C145" s="78"/>
      <c r="D145" s="77" t="s">
        <v>741</v>
      </c>
      <c r="E145" s="87" t="s">
        <v>628</v>
      </c>
      <c r="F145" s="98">
        <v>1030.53</v>
      </c>
      <c r="G145" s="109"/>
      <c r="H145" s="97">
        <f t="shared" si="10"/>
        <v>0</v>
      </c>
      <c r="I145" s="60" t="str">
        <f t="shared" si="9"/>
        <v>A</v>
      </c>
      <c r="J145" s="91" t="s">
        <v>637</v>
      </c>
      <c r="K145" s="84"/>
      <c r="L145" s="84"/>
      <c r="M145" s="82"/>
      <c r="N145" s="18"/>
    </row>
    <row r="146" spans="1:14" ht="12.75">
      <c r="A146" s="40">
        <f t="shared" si="11"/>
        <v>131</v>
      </c>
      <c r="B146" s="86" t="s">
        <v>390</v>
      </c>
      <c r="C146" s="78"/>
      <c r="D146" s="77" t="s">
        <v>742</v>
      </c>
      <c r="E146" s="87" t="s">
        <v>628</v>
      </c>
      <c r="F146" s="98">
        <v>1698.12</v>
      </c>
      <c r="G146" s="109"/>
      <c r="H146" s="97">
        <f t="shared" si="10"/>
        <v>0</v>
      </c>
      <c r="I146" s="60" t="str">
        <f t="shared" si="9"/>
        <v>A</v>
      </c>
      <c r="J146" s="91" t="s">
        <v>637</v>
      </c>
      <c r="K146" s="84"/>
      <c r="L146" s="84"/>
      <c r="M146" s="82"/>
      <c r="N146" s="18"/>
    </row>
    <row r="147" spans="1:14" ht="12.75">
      <c r="A147" s="40">
        <f t="shared" si="11"/>
        <v>132</v>
      </c>
      <c r="B147" s="86" t="s">
        <v>391</v>
      </c>
      <c r="C147" s="78"/>
      <c r="D147" s="77" t="s">
        <v>743</v>
      </c>
      <c r="E147" s="87" t="s">
        <v>628</v>
      </c>
      <c r="F147" s="98">
        <v>1423.76</v>
      </c>
      <c r="G147" s="109"/>
      <c r="H147" s="97">
        <f t="shared" si="10"/>
        <v>0</v>
      </c>
      <c r="I147" s="60" t="str">
        <f t="shared" si="9"/>
        <v>A</v>
      </c>
      <c r="J147" s="91" t="s">
        <v>635</v>
      </c>
      <c r="K147" s="84"/>
      <c r="L147" s="84"/>
      <c r="M147" s="82"/>
      <c r="N147" s="18"/>
    </row>
    <row r="148" spans="1:14" ht="12.75">
      <c r="A148" s="40">
        <f t="shared" si="11"/>
        <v>133</v>
      </c>
      <c r="B148" s="86" t="s">
        <v>392</v>
      </c>
      <c r="C148" s="78"/>
      <c r="D148" s="77" t="s">
        <v>744</v>
      </c>
      <c r="E148" s="87" t="s">
        <v>628</v>
      </c>
      <c r="F148" s="98">
        <v>594.27</v>
      </c>
      <c r="G148" s="109"/>
      <c r="H148" s="97">
        <f t="shared" si="10"/>
        <v>0</v>
      </c>
      <c r="I148" s="60" t="str">
        <f t="shared" si="9"/>
        <v>A</v>
      </c>
      <c r="J148" s="91" t="s">
        <v>635</v>
      </c>
      <c r="K148" s="84"/>
      <c r="L148" s="84"/>
      <c r="M148" s="82"/>
      <c r="N148" s="18"/>
    </row>
    <row r="149" spans="1:14" ht="12.75">
      <c r="A149" s="40">
        <f t="shared" si="11"/>
        <v>134</v>
      </c>
      <c r="B149" s="86" t="s">
        <v>393</v>
      </c>
      <c r="C149" s="78"/>
      <c r="D149" s="77" t="s">
        <v>745</v>
      </c>
      <c r="E149" s="87" t="s">
        <v>628</v>
      </c>
      <c r="F149" s="98">
        <v>1327.01</v>
      </c>
      <c r="G149" s="109"/>
      <c r="H149" s="97">
        <f t="shared" si="10"/>
        <v>0</v>
      </c>
      <c r="I149" s="60" t="str">
        <f t="shared" si="9"/>
        <v>A</v>
      </c>
      <c r="J149" s="91" t="s">
        <v>635</v>
      </c>
      <c r="K149" s="84"/>
      <c r="L149" s="84"/>
      <c r="M149" s="82"/>
      <c r="N149" s="18"/>
    </row>
    <row r="150" spans="1:14" ht="12.75">
      <c r="A150" s="40">
        <f t="shared" si="11"/>
        <v>135</v>
      </c>
      <c r="B150" s="86" t="s">
        <v>394</v>
      </c>
      <c r="C150" s="78"/>
      <c r="D150" s="77" t="s">
        <v>746</v>
      </c>
      <c r="E150" s="87" t="s">
        <v>626</v>
      </c>
      <c r="F150" s="98">
        <v>4.17</v>
      </c>
      <c r="G150" s="109"/>
      <c r="H150" s="97">
        <f t="shared" si="10"/>
        <v>0</v>
      </c>
      <c r="I150" s="60" t="str">
        <f t="shared" si="9"/>
        <v>A</v>
      </c>
      <c r="J150" s="91" t="s">
        <v>635</v>
      </c>
      <c r="K150" s="84"/>
      <c r="L150" s="84"/>
      <c r="M150" s="82"/>
      <c r="N150" s="18"/>
    </row>
    <row r="151" spans="1:14" ht="12.75">
      <c r="A151" s="40">
        <f t="shared" si="11"/>
        <v>136</v>
      </c>
      <c r="B151" s="86" t="s">
        <v>395</v>
      </c>
      <c r="C151" s="78"/>
      <c r="D151" s="77" t="s">
        <v>747</v>
      </c>
      <c r="E151" s="87" t="s">
        <v>630</v>
      </c>
      <c r="F151" s="98">
        <v>21</v>
      </c>
      <c r="G151" s="109"/>
      <c r="H151" s="97">
        <f t="shared" si="10"/>
        <v>0</v>
      </c>
      <c r="I151" s="60" t="str">
        <f t="shared" si="9"/>
        <v>A</v>
      </c>
      <c r="J151" s="91" t="s">
        <v>635</v>
      </c>
      <c r="K151" s="84"/>
      <c r="L151" s="84"/>
      <c r="M151" s="82"/>
      <c r="N151" s="18"/>
    </row>
    <row r="152" spans="1:14" ht="12.75">
      <c r="A152" s="40">
        <f t="shared" si="11"/>
        <v>137</v>
      </c>
      <c r="B152" s="86" t="s">
        <v>396</v>
      </c>
      <c r="C152" s="78"/>
      <c r="D152" s="77" t="s">
        <v>748</v>
      </c>
      <c r="E152" s="87" t="s">
        <v>627</v>
      </c>
      <c r="F152" s="98">
        <v>480</v>
      </c>
      <c r="G152" s="109"/>
      <c r="H152" s="97">
        <f t="shared" si="10"/>
        <v>0</v>
      </c>
      <c r="I152" s="60" t="str">
        <f t="shared" si="9"/>
        <v>A</v>
      </c>
      <c r="J152" s="91" t="s">
        <v>635</v>
      </c>
      <c r="K152" s="84"/>
      <c r="L152" s="84"/>
      <c r="M152" s="82"/>
      <c r="N152" s="18"/>
    </row>
    <row r="153" spans="1:14" ht="12.75">
      <c r="A153" s="40">
        <f t="shared" si="11"/>
        <v>138</v>
      </c>
      <c r="B153" s="88" t="s">
        <v>397</v>
      </c>
      <c r="C153" s="78"/>
      <c r="D153" s="77" t="s">
        <v>749</v>
      </c>
      <c r="E153" s="87" t="s">
        <v>626</v>
      </c>
      <c r="F153" s="98">
        <v>331.43</v>
      </c>
      <c r="G153" s="109"/>
      <c r="H153" s="97">
        <f t="shared" si="10"/>
        <v>0</v>
      </c>
      <c r="I153" s="60" t="str">
        <f t="shared" si="9"/>
        <v>A</v>
      </c>
      <c r="J153" s="91" t="s">
        <v>635</v>
      </c>
      <c r="K153" s="84"/>
      <c r="L153" s="84"/>
      <c r="M153" s="82"/>
      <c r="N153" s="18"/>
    </row>
    <row r="154" spans="1:14" ht="12.75">
      <c r="A154" s="40">
        <f t="shared" si="11"/>
        <v>139</v>
      </c>
      <c r="B154" s="86" t="s">
        <v>398</v>
      </c>
      <c r="C154" s="78"/>
      <c r="D154" s="77" t="s">
        <v>750</v>
      </c>
      <c r="E154" s="87" t="s">
        <v>626</v>
      </c>
      <c r="F154" s="98">
        <v>65.48</v>
      </c>
      <c r="G154" s="109"/>
      <c r="H154" s="97">
        <f t="shared" si="10"/>
        <v>0</v>
      </c>
      <c r="I154" s="60" t="str">
        <f aca="true" t="shared" si="12" ref="I154:I176">IF(E154&lt;&gt;"","A","")</f>
        <v>A</v>
      </c>
      <c r="J154" s="91" t="s">
        <v>635</v>
      </c>
      <c r="K154" s="84"/>
      <c r="L154" s="84"/>
      <c r="M154" s="82"/>
      <c r="N154" s="18"/>
    </row>
    <row r="155" spans="1:14" ht="12.75">
      <c r="A155" s="40">
        <f t="shared" si="11"/>
        <v>140</v>
      </c>
      <c r="B155" s="86" t="s">
        <v>399</v>
      </c>
      <c r="C155" s="78"/>
      <c r="D155" s="77" t="s">
        <v>751</v>
      </c>
      <c r="E155" s="87" t="s">
        <v>628</v>
      </c>
      <c r="F155" s="98">
        <v>1896.17</v>
      </c>
      <c r="G155" s="109"/>
      <c r="H155" s="97">
        <f t="shared" si="10"/>
        <v>0</v>
      </c>
      <c r="I155" s="60" t="str">
        <f t="shared" si="12"/>
        <v>A</v>
      </c>
      <c r="J155" s="91" t="s">
        <v>635</v>
      </c>
      <c r="K155" s="84"/>
      <c r="L155" s="84"/>
      <c r="M155" s="82"/>
      <c r="N155" s="18"/>
    </row>
    <row r="156" spans="1:14" ht="21.75">
      <c r="A156" s="40">
        <f t="shared" si="11"/>
        <v>141</v>
      </c>
      <c r="B156" s="86" t="s">
        <v>400</v>
      </c>
      <c r="C156" s="78" t="s">
        <v>242</v>
      </c>
      <c r="D156" s="77" t="s">
        <v>752</v>
      </c>
      <c r="E156" s="87" t="s">
        <v>628</v>
      </c>
      <c r="F156" s="98">
        <v>26.21</v>
      </c>
      <c r="G156" s="109"/>
      <c r="H156" s="97">
        <f t="shared" si="10"/>
        <v>0</v>
      </c>
      <c r="I156" s="60" t="str">
        <f t="shared" si="12"/>
        <v>A</v>
      </c>
      <c r="J156" s="91" t="s">
        <v>634</v>
      </c>
      <c r="K156" s="84"/>
      <c r="L156" s="84"/>
      <c r="M156" s="82"/>
      <c r="N156" s="18"/>
    </row>
    <row r="157" spans="1:14" ht="12.75">
      <c r="A157" s="40">
        <f t="shared" si="11"/>
        <v>142</v>
      </c>
      <c r="B157" s="86" t="s">
        <v>401</v>
      </c>
      <c r="C157" s="78"/>
      <c r="D157" s="77" t="s">
        <v>753</v>
      </c>
      <c r="E157" s="87" t="s">
        <v>626</v>
      </c>
      <c r="F157" s="98">
        <v>293.81</v>
      </c>
      <c r="G157" s="109"/>
      <c r="H157" s="97">
        <f t="shared" si="10"/>
        <v>0</v>
      </c>
      <c r="I157" s="60" t="str">
        <f t="shared" si="12"/>
        <v>A</v>
      </c>
      <c r="J157" s="91" t="s">
        <v>634</v>
      </c>
      <c r="K157" s="84"/>
      <c r="L157" s="84"/>
      <c r="M157" s="82"/>
      <c r="N157" s="18"/>
    </row>
    <row r="158" spans="1:14" ht="12.75">
      <c r="A158" s="40">
        <f t="shared" si="11"/>
        <v>143</v>
      </c>
      <c r="B158" s="86" t="s">
        <v>402</v>
      </c>
      <c r="C158" s="78"/>
      <c r="D158" s="77" t="s">
        <v>754</v>
      </c>
      <c r="E158" s="87" t="s">
        <v>628</v>
      </c>
      <c r="F158" s="98">
        <v>293.81</v>
      </c>
      <c r="G158" s="109"/>
      <c r="H158" s="97">
        <f t="shared" si="10"/>
        <v>0</v>
      </c>
      <c r="I158" s="60" t="str">
        <f t="shared" si="12"/>
        <v>A</v>
      </c>
      <c r="J158" s="91" t="s">
        <v>634</v>
      </c>
      <c r="K158" s="84"/>
      <c r="L158" s="84"/>
      <c r="M158" s="82"/>
      <c r="N158" s="18"/>
    </row>
    <row r="159" spans="1:14" ht="12.75">
      <c r="A159" s="40">
        <f t="shared" si="11"/>
        <v>144</v>
      </c>
      <c r="B159" s="86" t="s">
        <v>403</v>
      </c>
      <c r="C159" s="78"/>
      <c r="D159" s="77" t="s">
        <v>755</v>
      </c>
      <c r="E159" s="87" t="s">
        <v>631</v>
      </c>
      <c r="F159" s="98">
        <v>8</v>
      </c>
      <c r="G159" s="109"/>
      <c r="H159" s="97">
        <f t="shared" si="10"/>
        <v>0</v>
      </c>
      <c r="I159" s="60" t="str">
        <f t="shared" si="12"/>
        <v>A</v>
      </c>
      <c r="J159" s="91" t="s">
        <v>634</v>
      </c>
      <c r="K159" s="84"/>
      <c r="L159" s="84"/>
      <c r="M159" s="82"/>
      <c r="N159" s="18"/>
    </row>
    <row r="160" spans="1:14" ht="12.75">
      <c r="A160" s="40">
        <f t="shared" si="11"/>
        <v>145</v>
      </c>
      <c r="B160" s="86" t="s">
        <v>404</v>
      </c>
      <c r="C160" s="78"/>
      <c r="D160" s="77" t="s">
        <v>756</v>
      </c>
      <c r="E160" s="87" t="s">
        <v>628</v>
      </c>
      <c r="F160" s="98">
        <v>141.65</v>
      </c>
      <c r="G160" s="109"/>
      <c r="H160" s="97">
        <f t="shared" si="10"/>
        <v>0</v>
      </c>
      <c r="I160" s="60" t="str">
        <f t="shared" si="12"/>
        <v>A</v>
      </c>
      <c r="J160" s="91" t="s">
        <v>635</v>
      </c>
      <c r="K160" s="84"/>
      <c r="L160" s="84"/>
      <c r="M160" s="82"/>
      <c r="N160" s="18"/>
    </row>
    <row r="161" spans="1:14" ht="12.75">
      <c r="A161" s="40">
        <f t="shared" si="11"/>
        <v>146</v>
      </c>
      <c r="B161" s="86" t="s">
        <v>405</v>
      </c>
      <c r="C161" s="78"/>
      <c r="D161" s="77" t="s">
        <v>757</v>
      </c>
      <c r="E161" s="87" t="s">
        <v>628</v>
      </c>
      <c r="F161" s="98">
        <v>1317.8</v>
      </c>
      <c r="G161" s="109"/>
      <c r="H161" s="97">
        <f t="shared" si="10"/>
        <v>0</v>
      </c>
      <c r="I161" s="60" t="str">
        <f t="shared" si="12"/>
        <v>A</v>
      </c>
      <c r="J161" s="91" t="s">
        <v>635</v>
      </c>
      <c r="K161" s="84"/>
      <c r="L161" s="84"/>
      <c r="M161" s="82"/>
      <c r="N161" s="18"/>
    </row>
    <row r="162" spans="1:14" ht="12.75">
      <c r="A162" s="40">
        <f t="shared" si="11"/>
        <v>147</v>
      </c>
      <c r="B162" s="86" t="s">
        <v>406</v>
      </c>
      <c r="C162" s="78"/>
      <c r="D162" s="77" t="s">
        <v>758</v>
      </c>
      <c r="E162" s="87" t="s">
        <v>628</v>
      </c>
      <c r="F162" s="98">
        <v>141.65</v>
      </c>
      <c r="G162" s="109"/>
      <c r="H162" s="97">
        <f t="shared" si="10"/>
        <v>0</v>
      </c>
      <c r="I162" s="60" t="str">
        <f t="shared" si="12"/>
        <v>A</v>
      </c>
      <c r="J162" s="91" t="s">
        <v>635</v>
      </c>
      <c r="K162" s="84"/>
      <c r="L162" s="84"/>
      <c r="M162" s="82"/>
      <c r="N162" s="18"/>
    </row>
    <row r="163" spans="1:14" ht="12.75">
      <c r="A163" s="40">
        <f t="shared" si="11"/>
        <v>148</v>
      </c>
      <c r="B163" s="86" t="s">
        <v>407</v>
      </c>
      <c r="C163" s="78"/>
      <c r="D163" s="77" t="s">
        <v>759</v>
      </c>
      <c r="E163" s="87" t="s">
        <v>628</v>
      </c>
      <c r="F163" s="98">
        <v>1317.8</v>
      </c>
      <c r="G163" s="109"/>
      <c r="H163" s="97">
        <f t="shared" si="10"/>
        <v>0</v>
      </c>
      <c r="I163" s="60" t="str">
        <f t="shared" si="12"/>
        <v>A</v>
      </c>
      <c r="J163" s="91" t="s">
        <v>635</v>
      </c>
      <c r="K163" s="84"/>
      <c r="L163" s="84"/>
      <c r="M163" s="82"/>
      <c r="N163" s="18"/>
    </row>
    <row r="164" spans="1:14" ht="12.75">
      <c r="A164" s="40">
        <f t="shared" si="11"/>
        <v>149</v>
      </c>
      <c r="B164" s="86" t="s">
        <v>408</v>
      </c>
      <c r="C164" s="78"/>
      <c r="D164" s="77" t="s">
        <v>760</v>
      </c>
      <c r="E164" s="87" t="s">
        <v>630</v>
      </c>
      <c r="F164" s="98">
        <v>10</v>
      </c>
      <c r="G164" s="109"/>
      <c r="H164" s="97">
        <f t="shared" si="10"/>
        <v>0</v>
      </c>
      <c r="I164" s="60" t="str">
        <f t="shared" si="12"/>
        <v>A</v>
      </c>
      <c r="J164" s="91" t="s">
        <v>635</v>
      </c>
      <c r="K164" s="84"/>
      <c r="L164" s="84"/>
      <c r="M164" s="82"/>
      <c r="N164" s="18"/>
    </row>
    <row r="165" spans="1:14" ht="12.75">
      <c r="A165" s="40">
        <f t="shared" si="11"/>
        <v>150</v>
      </c>
      <c r="B165" s="86" t="s">
        <v>409</v>
      </c>
      <c r="C165" s="78"/>
      <c r="D165" s="77" t="s">
        <v>761</v>
      </c>
      <c r="E165" s="87" t="s">
        <v>630</v>
      </c>
      <c r="F165" s="98">
        <v>10</v>
      </c>
      <c r="G165" s="109"/>
      <c r="H165" s="97">
        <f t="shared" si="10"/>
        <v>0</v>
      </c>
      <c r="I165" s="60" t="str">
        <f t="shared" si="12"/>
        <v>A</v>
      </c>
      <c r="J165" s="91" t="s">
        <v>635</v>
      </c>
      <c r="K165" s="84"/>
      <c r="L165" s="84"/>
      <c r="M165" s="82"/>
      <c r="N165" s="18"/>
    </row>
    <row r="166" spans="1:14" ht="12.75">
      <c r="A166" s="40">
        <f t="shared" si="11"/>
        <v>151</v>
      </c>
      <c r="B166" s="86" t="s">
        <v>410</v>
      </c>
      <c r="C166" s="78"/>
      <c r="D166" s="77" t="s">
        <v>762</v>
      </c>
      <c r="E166" s="87" t="s">
        <v>628</v>
      </c>
      <c r="F166" s="98">
        <v>1317.8</v>
      </c>
      <c r="G166" s="109"/>
      <c r="H166" s="97">
        <f t="shared" si="10"/>
        <v>0</v>
      </c>
      <c r="I166" s="60" t="str">
        <f t="shared" si="12"/>
        <v>A</v>
      </c>
      <c r="J166" s="91" t="s">
        <v>635</v>
      </c>
      <c r="K166" s="84"/>
      <c r="L166" s="84"/>
      <c r="M166" s="82"/>
      <c r="N166" s="18"/>
    </row>
    <row r="167" spans="1:14" ht="12.75">
      <c r="A167" s="40">
        <f t="shared" si="11"/>
        <v>152</v>
      </c>
      <c r="B167" s="86" t="s">
        <v>411</v>
      </c>
      <c r="C167" s="78"/>
      <c r="D167" s="77" t="s">
        <v>763</v>
      </c>
      <c r="E167" s="87" t="s">
        <v>628</v>
      </c>
      <c r="F167" s="98">
        <v>141.65</v>
      </c>
      <c r="G167" s="109"/>
      <c r="H167" s="97">
        <f t="shared" si="10"/>
        <v>0</v>
      </c>
      <c r="I167" s="60" t="str">
        <f t="shared" si="12"/>
        <v>A</v>
      </c>
      <c r="J167" s="91" t="s">
        <v>635</v>
      </c>
      <c r="K167" s="84"/>
      <c r="L167" s="84"/>
      <c r="M167" s="82"/>
      <c r="N167" s="18"/>
    </row>
    <row r="168" spans="1:14" ht="12.75">
      <c r="A168" s="40">
        <f t="shared" si="11"/>
        <v>153</v>
      </c>
      <c r="B168" s="86" t="s">
        <v>412</v>
      </c>
      <c r="C168" s="78"/>
      <c r="D168" s="77" t="s">
        <v>764</v>
      </c>
      <c r="E168" s="87" t="s">
        <v>629</v>
      </c>
      <c r="F168" s="98">
        <v>419.97</v>
      </c>
      <c r="G168" s="109"/>
      <c r="H168" s="97">
        <f t="shared" si="10"/>
        <v>0</v>
      </c>
      <c r="I168" s="60" t="str">
        <f t="shared" si="12"/>
        <v>A</v>
      </c>
      <c r="J168" s="91" t="s">
        <v>635</v>
      </c>
      <c r="K168" s="84"/>
      <c r="L168" s="84"/>
      <c r="M168" s="82"/>
      <c r="N168" s="18"/>
    </row>
    <row r="169" spans="1:14" ht="12.75">
      <c r="A169" s="40">
        <f t="shared" si="11"/>
        <v>154</v>
      </c>
      <c r="B169" s="86" t="s">
        <v>413</v>
      </c>
      <c r="C169" s="78"/>
      <c r="D169" s="77" t="s">
        <v>765</v>
      </c>
      <c r="E169" s="87" t="s">
        <v>628</v>
      </c>
      <c r="F169" s="98">
        <v>209.99</v>
      </c>
      <c r="G169" s="109"/>
      <c r="H169" s="97">
        <f t="shared" si="10"/>
        <v>0</v>
      </c>
      <c r="I169" s="60" t="str">
        <f t="shared" si="12"/>
        <v>A</v>
      </c>
      <c r="J169" s="91" t="s">
        <v>635</v>
      </c>
      <c r="K169" s="84"/>
      <c r="L169" s="84"/>
      <c r="M169" s="82"/>
      <c r="N169" s="18"/>
    </row>
    <row r="170" spans="1:14" ht="12.75">
      <c r="A170" s="40">
        <f t="shared" si="11"/>
        <v>155</v>
      </c>
      <c r="B170" s="86" t="s">
        <v>414</v>
      </c>
      <c r="C170" s="78"/>
      <c r="D170" s="77" t="s">
        <v>1109</v>
      </c>
      <c r="E170" s="87" t="s">
        <v>628</v>
      </c>
      <c r="F170" s="98">
        <v>629.97</v>
      </c>
      <c r="G170" s="109"/>
      <c r="H170" s="97">
        <f t="shared" si="10"/>
        <v>0</v>
      </c>
      <c r="I170" s="60" t="str">
        <f t="shared" si="12"/>
        <v>A</v>
      </c>
      <c r="J170" s="91" t="s">
        <v>635</v>
      </c>
      <c r="K170" s="84"/>
      <c r="L170" s="84"/>
      <c r="M170" s="82"/>
      <c r="N170" s="18"/>
    </row>
    <row r="171" spans="1:14" ht="12.75">
      <c r="A171" s="40">
        <f t="shared" si="11"/>
        <v>156</v>
      </c>
      <c r="B171" s="86" t="s">
        <v>415</v>
      </c>
      <c r="C171" s="78"/>
      <c r="D171" s="77" t="s">
        <v>766</v>
      </c>
      <c r="E171" s="87" t="s">
        <v>628</v>
      </c>
      <c r="F171" s="98">
        <v>1317.8</v>
      </c>
      <c r="G171" s="109"/>
      <c r="H171" s="97">
        <f t="shared" si="10"/>
        <v>0</v>
      </c>
      <c r="I171" s="60" t="str">
        <f t="shared" si="12"/>
        <v>A</v>
      </c>
      <c r="J171" s="91" t="s">
        <v>635</v>
      </c>
      <c r="K171" s="84"/>
      <c r="L171" s="84"/>
      <c r="M171" s="82"/>
      <c r="N171" s="18"/>
    </row>
    <row r="172" spans="1:14" ht="12.75">
      <c r="A172" s="40">
        <f t="shared" si="11"/>
        <v>157</v>
      </c>
      <c r="B172" s="86" t="s">
        <v>983</v>
      </c>
      <c r="C172" s="78" t="s">
        <v>242</v>
      </c>
      <c r="D172" s="77" t="s">
        <v>990</v>
      </c>
      <c r="E172" s="87" t="s">
        <v>1106</v>
      </c>
      <c r="F172" s="98">
        <v>1</v>
      </c>
      <c r="G172" s="109"/>
      <c r="H172" s="97">
        <f t="shared" si="10"/>
        <v>0</v>
      </c>
      <c r="I172" s="60" t="str">
        <f t="shared" si="12"/>
        <v>A</v>
      </c>
      <c r="J172" s="91" t="s">
        <v>635</v>
      </c>
      <c r="K172" s="84"/>
      <c r="L172" s="84"/>
      <c r="M172" s="82"/>
      <c r="N172" s="18"/>
    </row>
    <row r="173" spans="1:14" ht="12.75">
      <c r="A173" s="40">
        <f t="shared" si="11"/>
        <v>158</v>
      </c>
      <c r="B173" s="86" t="s">
        <v>984</v>
      </c>
      <c r="C173" s="78" t="s">
        <v>242</v>
      </c>
      <c r="D173" s="77" t="s">
        <v>991</v>
      </c>
      <c r="E173" s="87" t="s">
        <v>1106</v>
      </c>
      <c r="F173" s="98">
        <v>1</v>
      </c>
      <c r="G173" s="109"/>
      <c r="H173" s="97">
        <f t="shared" si="10"/>
        <v>0</v>
      </c>
      <c r="I173" s="60" t="str">
        <f t="shared" si="12"/>
        <v>A</v>
      </c>
      <c r="J173" s="91" t="s">
        <v>635</v>
      </c>
      <c r="K173" s="84"/>
      <c r="L173" s="84"/>
      <c r="M173" s="82"/>
      <c r="N173" s="18"/>
    </row>
    <row r="174" spans="1:14" ht="12.75">
      <c r="A174" s="40">
        <f t="shared" si="11"/>
        <v>159</v>
      </c>
      <c r="B174" s="86" t="s">
        <v>985</v>
      </c>
      <c r="C174" s="78" t="s">
        <v>242</v>
      </c>
      <c r="D174" s="77" t="s">
        <v>992</v>
      </c>
      <c r="E174" s="87" t="s">
        <v>1106</v>
      </c>
      <c r="F174" s="98">
        <v>1</v>
      </c>
      <c r="G174" s="109"/>
      <c r="H174" s="97">
        <f t="shared" si="10"/>
        <v>0</v>
      </c>
      <c r="I174" s="60" t="str">
        <f t="shared" si="12"/>
        <v>A</v>
      </c>
      <c r="J174" s="91" t="s">
        <v>635</v>
      </c>
      <c r="K174" s="84"/>
      <c r="L174" s="84"/>
      <c r="M174" s="82"/>
      <c r="N174" s="18"/>
    </row>
    <row r="175" spans="1:14" ht="12.75">
      <c r="A175" s="40">
        <f t="shared" si="11"/>
        <v>160</v>
      </c>
      <c r="B175" s="86" t="s">
        <v>986</v>
      </c>
      <c r="C175" s="78" t="s">
        <v>242</v>
      </c>
      <c r="D175" s="77" t="s">
        <v>998</v>
      </c>
      <c r="E175" s="87" t="s">
        <v>1106</v>
      </c>
      <c r="F175" s="98">
        <v>1</v>
      </c>
      <c r="G175" s="109"/>
      <c r="H175" s="97">
        <f t="shared" si="10"/>
        <v>0</v>
      </c>
      <c r="I175" s="60" t="str">
        <f t="shared" si="12"/>
        <v>A</v>
      </c>
      <c r="J175" s="91" t="s">
        <v>635</v>
      </c>
      <c r="K175" s="84"/>
      <c r="L175" s="84"/>
      <c r="M175" s="82"/>
      <c r="N175" s="18"/>
    </row>
    <row r="176" spans="1:14" ht="12.75">
      <c r="A176" s="40">
        <f t="shared" si="11"/>
        <v>161</v>
      </c>
      <c r="B176" s="86" t="s">
        <v>416</v>
      </c>
      <c r="C176" s="78"/>
      <c r="D176" s="77" t="s">
        <v>767</v>
      </c>
      <c r="E176" s="87" t="s">
        <v>627</v>
      </c>
      <c r="F176" s="98">
        <v>5626.88</v>
      </c>
      <c r="G176" s="109"/>
      <c r="H176" s="97">
        <f t="shared" si="10"/>
        <v>0</v>
      </c>
      <c r="I176" s="60" t="str">
        <f t="shared" si="12"/>
        <v>A</v>
      </c>
      <c r="J176" s="91" t="s">
        <v>638</v>
      </c>
      <c r="K176" s="84"/>
      <c r="L176" s="84"/>
      <c r="M176" s="82"/>
      <c r="N176" s="18"/>
    </row>
    <row r="177" spans="1:14" ht="12.75">
      <c r="A177" s="40">
        <f t="shared" si="11"/>
        <v>162</v>
      </c>
      <c r="B177" s="92" t="s">
        <v>416</v>
      </c>
      <c r="C177" s="77"/>
      <c r="D177" s="93" t="s">
        <v>767</v>
      </c>
      <c r="E177" s="94" t="s">
        <v>627</v>
      </c>
      <c r="F177" s="103">
        <v>14595.1</v>
      </c>
      <c r="G177" s="109"/>
      <c r="H177" s="97">
        <f t="shared" si="10"/>
        <v>0</v>
      </c>
      <c r="I177" s="96" t="str">
        <f>IF(E177&lt;&gt;"","M","")</f>
        <v>M</v>
      </c>
      <c r="J177" s="91" t="s">
        <v>1001</v>
      </c>
      <c r="K177" s="84"/>
      <c r="L177" s="84"/>
      <c r="M177" s="82"/>
      <c r="N177" s="18"/>
    </row>
    <row r="178" spans="1:14" ht="12.75">
      <c r="A178" s="40">
        <f t="shared" si="11"/>
        <v>163</v>
      </c>
      <c r="B178" s="86" t="s">
        <v>417</v>
      </c>
      <c r="C178" s="78"/>
      <c r="D178" s="77" t="s">
        <v>768</v>
      </c>
      <c r="E178" s="87" t="s">
        <v>628</v>
      </c>
      <c r="F178" s="98">
        <v>71.01</v>
      </c>
      <c r="G178" s="109"/>
      <c r="H178" s="97">
        <f t="shared" si="10"/>
        <v>0</v>
      </c>
      <c r="I178" s="60" t="str">
        <f>IF(E178&lt;&gt;"","A","")</f>
        <v>A</v>
      </c>
      <c r="J178" s="91" t="s">
        <v>638</v>
      </c>
      <c r="K178" s="84"/>
      <c r="L178" s="84"/>
      <c r="M178" s="82"/>
      <c r="N178" s="18"/>
    </row>
    <row r="179" spans="1:14" ht="12.75">
      <c r="A179" s="40">
        <f t="shared" si="11"/>
        <v>164</v>
      </c>
      <c r="B179" s="86" t="s">
        <v>418</v>
      </c>
      <c r="C179" s="78"/>
      <c r="D179" s="77" t="s">
        <v>768</v>
      </c>
      <c r="E179" s="87" t="s">
        <v>628</v>
      </c>
      <c r="F179" s="98">
        <v>35</v>
      </c>
      <c r="G179" s="109"/>
      <c r="H179" s="97">
        <f t="shared" si="10"/>
        <v>0</v>
      </c>
      <c r="I179" s="60" t="str">
        <f>IF(E179&lt;&gt;"","A","")</f>
        <v>A</v>
      </c>
      <c r="J179" s="91" t="s">
        <v>638</v>
      </c>
      <c r="K179" s="84"/>
      <c r="L179" s="84"/>
      <c r="M179" s="82"/>
      <c r="N179" s="18"/>
    </row>
    <row r="180" spans="1:14" ht="12.75">
      <c r="A180" s="40">
        <f t="shared" si="11"/>
        <v>165</v>
      </c>
      <c r="B180" s="89" t="s">
        <v>967</v>
      </c>
      <c r="C180" s="78"/>
      <c r="D180" s="77" t="s">
        <v>968</v>
      </c>
      <c r="E180" s="87" t="s">
        <v>628</v>
      </c>
      <c r="F180" s="98">
        <v>40</v>
      </c>
      <c r="G180" s="109"/>
      <c r="H180" s="97">
        <f t="shared" si="10"/>
        <v>0</v>
      </c>
      <c r="I180" s="60" t="s">
        <v>969</v>
      </c>
      <c r="J180" s="91" t="s">
        <v>638</v>
      </c>
      <c r="K180" s="84"/>
      <c r="L180" s="84"/>
      <c r="M180" s="82"/>
      <c r="N180" s="18"/>
    </row>
    <row r="181" spans="1:14" ht="12.75">
      <c r="A181" s="40">
        <f t="shared" si="11"/>
        <v>166</v>
      </c>
      <c r="B181" s="86" t="s">
        <v>419</v>
      </c>
      <c r="C181" s="78"/>
      <c r="D181" s="77" t="s">
        <v>769</v>
      </c>
      <c r="E181" s="87" t="s">
        <v>628</v>
      </c>
      <c r="F181" s="98">
        <v>14.18</v>
      </c>
      <c r="G181" s="109"/>
      <c r="H181" s="97">
        <f t="shared" si="10"/>
        <v>0</v>
      </c>
      <c r="I181" s="60" t="str">
        <f aca="true" t="shared" si="13" ref="I181:I200">IF(E181&lt;&gt;"","A","")</f>
        <v>A</v>
      </c>
      <c r="J181" s="91" t="s">
        <v>638</v>
      </c>
      <c r="K181" s="84"/>
      <c r="L181" s="84"/>
      <c r="M181" s="82"/>
      <c r="N181" s="18"/>
    </row>
    <row r="182" spans="1:14" ht="12.75">
      <c r="A182" s="40">
        <f t="shared" si="11"/>
        <v>167</v>
      </c>
      <c r="B182" s="86" t="s">
        <v>420</v>
      </c>
      <c r="C182" s="78"/>
      <c r="D182" s="77" t="s">
        <v>770</v>
      </c>
      <c r="E182" s="87" t="s">
        <v>628</v>
      </c>
      <c r="F182" s="98">
        <v>16.1</v>
      </c>
      <c r="G182" s="109"/>
      <c r="H182" s="97">
        <f t="shared" si="10"/>
        <v>0</v>
      </c>
      <c r="I182" s="60" t="str">
        <f t="shared" si="13"/>
        <v>A</v>
      </c>
      <c r="J182" s="91" t="s">
        <v>638</v>
      </c>
      <c r="K182" s="84"/>
      <c r="L182" s="84"/>
      <c r="M182" s="82"/>
      <c r="N182" s="18"/>
    </row>
    <row r="183" spans="1:14" ht="12.75">
      <c r="A183" s="40">
        <f t="shared" si="11"/>
        <v>168</v>
      </c>
      <c r="B183" s="86" t="s">
        <v>421</v>
      </c>
      <c r="C183" s="78"/>
      <c r="D183" s="77" t="s">
        <v>771</v>
      </c>
      <c r="E183" s="87" t="s">
        <v>628</v>
      </c>
      <c r="F183" s="98">
        <v>47.88</v>
      </c>
      <c r="G183" s="109"/>
      <c r="H183" s="97">
        <f t="shared" si="10"/>
        <v>0</v>
      </c>
      <c r="I183" s="60" t="str">
        <f t="shared" si="13"/>
        <v>A</v>
      </c>
      <c r="J183" s="91" t="s">
        <v>638</v>
      </c>
      <c r="K183" s="84"/>
      <c r="L183" s="84"/>
      <c r="M183" s="82"/>
      <c r="N183" s="18"/>
    </row>
    <row r="184" spans="1:14" ht="12.75">
      <c r="A184" s="40">
        <f t="shared" si="11"/>
        <v>169</v>
      </c>
      <c r="B184" s="86" t="s">
        <v>422</v>
      </c>
      <c r="C184" s="78" t="s">
        <v>242</v>
      </c>
      <c r="D184" s="77" t="s">
        <v>772</v>
      </c>
      <c r="E184" s="87" t="s">
        <v>628</v>
      </c>
      <c r="F184" s="98">
        <v>620.29</v>
      </c>
      <c r="G184" s="109"/>
      <c r="H184" s="97">
        <f t="shared" si="10"/>
        <v>0</v>
      </c>
      <c r="I184" s="60" t="str">
        <f t="shared" si="13"/>
        <v>A</v>
      </c>
      <c r="J184" s="91" t="s">
        <v>635</v>
      </c>
      <c r="K184" s="84"/>
      <c r="L184" s="84"/>
      <c r="M184" s="82"/>
      <c r="N184" s="18"/>
    </row>
    <row r="185" spans="1:14" ht="12.75">
      <c r="A185" s="40">
        <f t="shared" si="11"/>
        <v>170</v>
      </c>
      <c r="B185" s="86" t="s">
        <v>423</v>
      </c>
      <c r="C185" s="78" t="s">
        <v>242</v>
      </c>
      <c r="D185" s="77" t="s">
        <v>773</v>
      </c>
      <c r="E185" s="87" t="s">
        <v>628</v>
      </c>
      <c r="F185" s="98">
        <v>620.29</v>
      </c>
      <c r="G185" s="109"/>
      <c r="H185" s="97">
        <f t="shared" si="10"/>
        <v>0</v>
      </c>
      <c r="I185" s="60" t="str">
        <f t="shared" si="13"/>
        <v>A</v>
      </c>
      <c r="J185" s="91" t="s">
        <v>635</v>
      </c>
      <c r="K185" s="84"/>
      <c r="L185" s="84"/>
      <c r="M185" s="82"/>
      <c r="N185" s="18"/>
    </row>
    <row r="186" spans="1:14" ht="12.75">
      <c r="A186" s="40">
        <f t="shared" si="11"/>
        <v>171</v>
      </c>
      <c r="B186" s="86" t="s">
        <v>424</v>
      </c>
      <c r="C186" s="78" t="s">
        <v>242</v>
      </c>
      <c r="D186" s="77" t="s">
        <v>774</v>
      </c>
      <c r="E186" s="87" t="s">
        <v>628</v>
      </c>
      <c r="F186" s="98">
        <v>620.29</v>
      </c>
      <c r="G186" s="109"/>
      <c r="H186" s="97">
        <f t="shared" si="10"/>
        <v>0</v>
      </c>
      <c r="I186" s="60" t="str">
        <f t="shared" si="13"/>
        <v>A</v>
      </c>
      <c r="J186" s="91" t="s">
        <v>635</v>
      </c>
      <c r="K186" s="84"/>
      <c r="L186" s="84"/>
      <c r="M186" s="82"/>
      <c r="N186" s="18"/>
    </row>
    <row r="187" spans="1:14" ht="12.75">
      <c r="A187" s="40">
        <f t="shared" si="11"/>
        <v>172</v>
      </c>
      <c r="B187" s="86" t="s">
        <v>425</v>
      </c>
      <c r="C187" s="78" t="s">
        <v>242</v>
      </c>
      <c r="D187" s="77" t="s">
        <v>775</v>
      </c>
      <c r="E187" s="87" t="s">
        <v>1106</v>
      </c>
      <c r="F187" s="98">
        <v>1</v>
      </c>
      <c r="G187" s="109"/>
      <c r="H187" s="97">
        <f t="shared" si="10"/>
        <v>0</v>
      </c>
      <c r="I187" s="60" t="str">
        <f t="shared" si="13"/>
        <v>A</v>
      </c>
      <c r="J187" s="91" t="s">
        <v>635</v>
      </c>
      <c r="K187" s="84"/>
      <c r="L187" s="84"/>
      <c r="M187" s="82"/>
      <c r="N187" s="18"/>
    </row>
    <row r="188" spans="1:14" ht="12.75">
      <c r="A188" s="40">
        <f t="shared" si="11"/>
        <v>173</v>
      </c>
      <c r="B188" s="86" t="s">
        <v>426</v>
      </c>
      <c r="C188" s="78" t="s">
        <v>242</v>
      </c>
      <c r="D188" s="77" t="s">
        <v>776</v>
      </c>
      <c r="E188" s="87" t="s">
        <v>628</v>
      </c>
      <c r="F188" s="98">
        <v>408.03</v>
      </c>
      <c r="G188" s="109"/>
      <c r="H188" s="97">
        <f t="shared" si="10"/>
        <v>0</v>
      </c>
      <c r="I188" s="60" t="str">
        <f t="shared" si="13"/>
        <v>A</v>
      </c>
      <c r="J188" s="91" t="s">
        <v>638</v>
      </c>
      <c r="K188" s="84"/>
      <c r="L188" s="84"/>
      <c r="M188" s="82"/>
      <c r="N188" s="18"/>
    </row>
    <row r="189" spans="1:14" ht="12.75">
      <c r="A189" s="40">
        <f t="shared" si="11"/>
        <v>174</v>
      </c>
      <c r="B189" s="86" t="s">
        <v>427</v>
      </c>
      <c r="C189" s="78" t="s">
        <v>242</v>
      </c>
      <c r="D189" s="77" t="s">
        <v>777</v>
      </c>
      <c r="E189" s="87" t="s">
        <v>628</v>
      </c>
      <c r="F189" s="98">
        <v>399.51</v>
      </c>
      <c r="G189" s="109"/>
      <c r="H189" s="97">
        <f t="shared" si="10"/>
        <v>0</v>
      </c>
      <c r="I189" s="60" t="str">
        <f t="shared" si="13"/>
        <v>A</v>
      </c>
      <c r="J189" s="91" t="s">
        <v>638</v>
      </c>
      <c r="K189" s="84"/>
      <c r="L189" s="84"/>
      <c r="M189" s="82"/>
      <c r="N189" s="18"/>
    </row>
    <row r="190" spans="1:14" ht="12.75">
      <c r="A190" s="40">
        <f t="shared" si="11"/>
        <v>175</v>
      </c>
      <c r="B190" s="86" t="s">
        <v>428</v>
      </c>
      <c r="C190" s="78" t="s">
        <v>242</v>
      </c>
      <c r="D190" s="77" t="s">
        <v>778</v>
      </c>
      <c r="E190" s="87" t="s">
        <v>1106</v>
      </c>
      <c r="F190" s="98">
        <v>2</v>
      </c>
      <c r="G190" s="109"/>
      <c r="H190" s="97">
        <f t="shared" si="10"/>
        <v>0</v>
      </c>
      <c r="I190" s="60" t="str">
        <f t="shared" si="13"/>
        <v>A</v>
      </c>
      <c r="J190" s="91" t="s">
        <v>638</v>
      </c>
      <c r="K190" s="84"/>
      <c r="L190" s="84"/>
      <c r="M190" s="82"/>
      <c r="N190" s="18"/>
    </row>
    <row r="191" spans="1:14" ht="12.75">
      <c r="A191" s="40">
        <f t="shared" si="11"/>
        <v>176</v>
      </c>
      <c r="B191" s="86" t="s">
        <v>429</v>
      </c>
      <c r="C191" s="78" t="s">
        <v>242</v>
      </c>
      <c r="D191" s="77" t="s">
        <v>779</v>
      </c>
      <c r="E191" s="87" t="s">
        <v>1106</v>
      </c>
      <c r="F191" s="98">
        <v>7</v>
      </c>
      <c r="G191" s="109"/>
      <c r="H191" s="97">
        <f t="shared" si="10"/>
        <v>0</v>
      </c>
      <c r="I191" s="60" t="str">
        <f t="shared" si="13"/>
        <v>A</v>
      </c>
      <c r="J191" s="91" t="s">
        <v>638</v>
      </c>
      <c r="K191" s="84"/>
      <c r="L191" s="84"/>
      <c r="M191" s="82"/>
      <c r="N191" s="18"/>
    </row>
    <row r="192" spans="1:14" ht="21.75">
      <c r="A192" s="40">
        <f t="shared" si="11"/>
        <v>177</v>
      </c>
      <c r="B192" s="86" t="s">
        <v>430</v>
      </c>
      <c r="C192" s="78" t="s">
        <v>242</v>
      </c>
      <c r="D192" s="77" t="s">
        <v>780</v>
      </c>
      <c r="E192" s="87" t="s">
        <v>1106</v>
      </c>
      <c r="F192" s="98">
        <v>1</v>
      </c>
      <c r="G192" s="109"/>
      <c r="H192" s="97">
        <f t="shared" si="10"/>
        <v>0</v>
      </c>
      <c r="I192" s="60" t="str">
        <f t="shared" si="13"/>
        <v>A</v>
      </c>
      <c r="J192" s="91" t="s">
        <v>638</v>
      </c>
      <c r="K192" s="84"/>
      <c r="L192" s="84"/>
      <c r="M192" s="82"/>
      <c r="N192" s="18"/>
    </row>
    <row r="193" spans="1:14" ht="21.75">
      <c r="A193" s="40">
        <f t="shared" si="11"/>
        <v>178</v>
      </c>
      <c r="B193" s="86" t="s">
        <v>431</v>
      </c>
      <c r="C193" s="78" t="s">
        <v>242</v>
      </c>
      <c r="D193" s="77" t="s">
        <v>781</v>
      </c>
      <c r="E193" s="87" t="s">
        <v>1106</v>
      </c>
      <c r="F193" s="98">
        <v>2</v>
      </c>
      <c r="G193" s="109"/>
      <c r="H193" s="97">
        <f t="shared" si="10"/>
        <v>0</v>
      </c>
      <c r="I193" s="60" t="str">
        <f t="shared" si="13"/>
        <v>A</v>
      </c>
      <c r="J193" s="91" t="s">
        <v>638</v>
      </c>
      <c r="K193" s="84"/>
      <c r="L193" s="84"/>
      <c r="M193" s="82"/>
      <c r="N193" s="18"/>
    </row>
    <row r="194" spans="1:14" ht="21.75">
      <c r="A194" s="40">
        <f t="shared" si="11"/>
        <v>179</v>
      </c>
      <c r="B194" s="86" t="s">
        <v>432</v>
      </c>
      <c r="C194" s="78" t="s">
        <v>242</v>
      </c>
      <c r="D194" s="77" t="s">
        <v>782</v>
      </c>
      <c r="E194" s="87" t="s">
        <v>1106</v>
      </c>
      <c r="F194" s="98">
        <v>3</v>
      </c>
      <c r="G194" s="109"/>
      <c r="H194" s="97">
        <f t="shared" si="10"/>
        <v>0</v>
      </c>
      <c r="I194" s="60" t="str">
        <f t="shared" si="13"/>
        <v>A</v>
      </c>
      <c r="J194" s="91" t="s">
        <v>638</v>
      </c>
      <c r="K194" s="84"/>
      <c r="L194" s="84"/>
      <c r="M194" s="82"/>
      <c r="N194" s="18"/>
    </row>
    <row r="195" spans="1:14" ht="21.75">
      <c r="A195" s="40">
        <f t="shared" si="11"/>
        <v>180</v>
      </c>
      <c r="B195" s="86" t="s">
        <v>433</v>
      </c>
      <c r="C195" s="78" t="s">
        <v>242</v>
      </c>
      <c r="D195" s="77" t="s">
        <v>783</v>
      </c>
      <c r="E195" s="87" t="s">
        <v>1106</v>
      </c>
      <c r="F195" s="98">
        <v>2</v>
      </c>
      <c r="G195" s="109"/>
      <c r="H195" s="97">
        <f t="shared" si="10"/>
        <v>0</v>
      </c>
      <c r="I195" s="60" t="str">
        <f t="shared" si="13"/>
        <v>A</v>
      </c>
      <c r="J195" s="91" t="s">
        <v>638</v>
      </c>
      <c r="K195" s="84"/>
      <c r="L195" s="84"/>
      <c r="M195" s="82"/>
      <c r="N195" s="18"/>
    </row>
    <row r="196" spans="1:14" ht="12.75">
      <c r="A196" s="40">
        <f t="shared" si="11"/>
        <v>181</v>
      </c>
      <c r="B196" s="86" t="s">
        <v>973</v>
      </c>
      <c r="C196" s="78"/>
      <c r="D196" s="77" t="s">
        <v>972</v>
      </c>
      <c r="E196" s="87" t="s">
        <v>1106</v>
      </c>
      <c r="F196" s="98">
        <v>2</v>
      </c>
      <c r="G196" s="109"/>
      <c r="H196" s="97">
        <f t="shared" si="10"/>
        <v>0</v>
      </c>
      <c r="I196" s="60" t="str">
        <f t="shared" si="13"/>
        <v>A</v>
      </c>
      <c r="J196" s="91" t="s">
        <v>638</v>
      </c>
      <c r="K196" s="84"/>
      <c r="L196" s="84"/>
      <c r="M196" s="82"/>
      <c r="N196" s="18"/>
    </row>
    <row r="197" spans="1:14" ht="12.75">
      <c r="A197" s="40">
        <f t="shared" si="11"/>
        <v>182</v>
      </c>
      <c r="B197" s="86" t="s">
        <v>974</v>
      </c>
      <c r="C197" s="78"/>
      <c r="D197" s="77" t="s">
        <v>975</v>
      </c>
      <c r="E197" s="87" t="s">
        <v>1106</v>
      </c>
      <c r="F197" s="98">
        <v>3</v>
      </c>
      <c r="G197" s="109"/>
      <c r="H197" s="97">
        <f t="shared" si="10"/>
        <v>0</v>
      </c>
      <c r="I197" s="60" t="str">
        <f t="shared" si="13"/>
        <v>A</v>
      </c>
      <c r="J197" s="91" t="s">
        <v>638</v>
      </c>
      <c r="K197" s="84"/>
      <c r="L197" s="84"/>
      <c r="M197" s="82"/>
      <c r="N197" s="18"/>
    </row>
    <row r="198" spans="1:14" ht="21.75">
      <c r="A198" s="40">
        <f t="shared" si="11"/>
        <v>183</v>
      </c>
      <c r="B198" s="86" t="s">
        <v>434</v>
      </c>
      <c r="C198" s="78" t="s">
        <v>242</v>
      </c>
      <c r="D198" s="77" t="s">
        <v>784</v>
      </c>
      <c r="E198" s="87" t="s">
        <v>1106</v>
      </c>
      <c r="F198" s="98">
        <v>12</v>
      </c>
      <c r="G198" s="109"/>
      <c r="H198" s="97">
        <f t="shared" si="10"/>
        <v>0</v>
      </c>
      <c r="I198" s="60" t="str">
        <f t="shared" si="13"/>
        <v>A</v>
      </c>
      <c r="J198" s="91" t="s">
        <v>638</v>
      </c>
      <c r="K198" s="84"/>
      <c r="L198" s="84"/>
      <c r="M198" s="82"/>
      <c r="N198" s="18"/>
    </row>
    <row r="199" spans="1:14" ht="21.75">
      <c r="A199" s="40">
        <f t="shared" si="11"/>
        <v>184</v>
      </c>
      <c r="B199" s="86" t="s">
        <v>435</v>
      </c>
      <c r="C199" s="78" t="s">
        <v>242</v>
      </c>
      <c r="D199" s="77" t="s">
        <v>785</v>
      </c>
      <c r="E199" s="87" t="s">
        <v>1106</v>
      </c>
      <c r="F199" s="98">
        <v>16</v>
      </c>
      <c r="G199" s="109"/>
      <c r="H199" s="97">
        <f t="shared" si="10"/>
        <v>0</v>
      </c>
      <c r="I199" s="60" t="str">
        <f t="shared" si="13"/>
        <v>A</v>
      </c>
      <c r="J199" s="91" t="s">
        <v>638</v>
      </c>
      <c r="K199" s="84"/>
      <c r="L199" s="84"/>
      <c r="M199" s="82"/>
      <c r="N199" s="18"/>
    </row>
    <row r="200" spans="1:14" ht="12.75">
      <c r="A200" s="40">
        <f t="shared" si="11"/>
        <v>185</v>
      </c>
      <c r="B200" s="86" t="s">
        <v>436</v>
      </c>
      <c r="C200" s="78" t="s">
        <v>242</v>
      </c>
      <c r="D200" s="77" t="s">
        <v>786</v>
      </c>
      <c r="E200" s="87" t="s">
        <v>1106</v>
      </c>
      <c r="F200" s="98">
        <v>7</v>
      </c>
      <c r="G200" s="109"/>
      <c r="H200" s="97">
        <f t="shared" si="10"/>
        <v>0</v>
      </c>
      <c r="I200" s="60" t="str">
        <f t="shared" si="13"/>
        <v>A</v>
      </c>
      <c r="J200" s="91" t="s">
        <v>638</v>
      </c>
      <c r="K200" s="84"/>
      <c r="L200" s="84"/>
      <c r="M200" s="82"/>
      <c r="N200" s="18"/>
    </row>
    <row r="201" spans="1:14" ht="12.75">
      <c r="A201" s="40">
        <f t="shared" si="11"/>
        <v>186</v>
      </c>
      <c r="B201" s="86" t="s">
        <v>978</v>
      </c>
      <c r="C201" s="78" t="s">
        <v>242</v>
      </c>
      <c r="D201" s="77" t="s">
        <v>980</v>
      </c>
      <c r="E201" s="87" t="s">
        <v>1106</v>
      </c>
      <c r="F201" s="98">
        <v>6</v>
      </c>
      <c r="G201" s="109"/>
      <c r="H201" s="97">
        <f t="shared" si="10"/>
        <v>0</v>
      </c>
      <c r="I201" s="60" t="s">
        <v>969</v>
      </c>
      <c r="J201" s="91" t="s">
        <v>638</v>
      </c>
      <c r="K201" s="84"/>
      <c r="L201" s="84"/>
      <c r="M201" s="82"/>
      <c r="N201" s="18"/>
    </row>
    <row r="202" spans="1:14" ht="12.75">
      <c r="A202" s="40">
        <f t="shared" si="11"/>
        <v>187</v>
      </c>
      <c r="B202" s="86" t="s">
        <v>979</v>
      </c>
      <c r="C202" s="78" t="s">
        <v>242</v>
      </c>
      <c r="D202" s="77" t="s">
        <v>981</v>
      </c>
      <c r="E202" s="87" t="s">
        <v>1106</v>
      </c>
      <c r="F202" s="98">
        <v>1</v>
      </c>
      <c r="G202" s="109"/>
      <c r="H202" s="97">
        <f t="shared" si="10"/>
        <v>0</v>
      </c>
      <c r="I202" s="60" t="s">
        <v>969</v>
      </c>
      <c r="J202" s="91" t="s">
        <v>638</v>
      </c>
      <c r="K202" s="84"/>
      <c r="L202" s="84"/>
      <c r="M202" s="82"/>
      <c r="N202" s="18"/>
    </row>
    <row r="203" spans="1:14" ht="21.75">
      <c r="A203" s="40">
        <f t="shared" si="11"/>
        <v>188</v>
      </c>
      <c r="B203" s="86" t="s">
        <v>437</v>
      </c>
      <c r="C203" s="78" t="s">
        <v>242</v>
      </c>
      <c r="D203" s="77" t="s">
        <v>787</v>
      </c>
      <c r="E203" s="87" t="s">
        <v>1106</v>
      </c>
      <c r="F203" s="98">
        <v>4</v>
      </c>
      <c r="G203" s="109"/>
      <c r="H203" s="97">
        <f t="shared" si="10"/>
        <v>0</v>
      </c>
      <c r="I203" s="60" t="str">
        <f aca="true" t="shared" si="14" ref="I203:I216">IF(E203&lt;&gt;"","A","")</f>
        <v>A</v>
      </c>
      <c r="J203" s="91" t="s">
        <v>638</v>
      </c>
      <c r="K203" s="84"/>
      <c r="L203" s="84"/>
      <c r="M203" s="82"/>
      <c r="N203" s="18"/>
    </row>
    <row r="204" spans="1:14" ht="21.75">
      <c r="A204" s="40">
        <f t="shared" si="11"/>
        <v>189</v>
      </c>
      <c r="B204" s="86" t="s">
        <v>438</v>
      </c>
      <c r="C204" s="78" t="s">
        <v>242</v>
      </c>
      <c r="D204" s="77" t="s">
        <v>788</v>
      </c>
      <c r="E204" s="87" t="s">
        <v>1106</v>
      </c>
      <c r="F204" s="98">
        <v>8</v>
      </c>
      <c r="G204" s="109"/>
      <c r="H204" s="97">
        <f t="shared" si="10"/>
        <v>0</v>
      </c>
      <c r="I204" s="60" t="str">
        <f t="shared" si="14"/>
        <v>A</v>
      </c>
      <c r="J204" s="91" t="s">
        <v>638</v>
      </c>
      <c r="K204" s="84"/>
      <c r="L204" s="84"/>
      <c r="M204" s="82"/>
      <c r="N204" s="18"/>
    </row>
    <row r="205" spans="1:14" ht="21.75">
      <c r="A205" s="40">
        <f t="shared" si="11"/>
        <v>190</v>
      </c>
      <c r="B205" s="86" t="s">
        <v>439</v>
      </c>
      <c r="C205" s="78" t="s">
        <v>242</v>
      </c>
      <c r="D205" s="77" t="s">
        <v>789</v>
      </c>
      <c r="E205" s="87" t="s">
        <v>1106</v>
      </c>
      <c r="F205" s="98">
        <v>9</v>
      </c>
      <c r="G205" s="109"/>
      <c r="H205" s="97">
        <f t="shared" si="10"/>
        <v>0</v>
      </c>
      <c r="I205" s="60" t="str">
        <f t="shared" si="14"/>
        <v>A</v>
      </c>
      <c r="J205" s="91" t="s">
        <v>638</v>
      </c>
      <c r="K205" s="84"/>
      <c r="L205" s="84"/>
      <c r="M205" s="82"/>
      <c r="N205" s="18"/>
    </row>
    <row r="206" spans="1:14" ht="21.75">
      <c r="A206" s="40">
        <f t="shared" si="11"/>
        <v>191</v>
      </c>
      <c r="B206" s="86" t="s">
        <v>440</v>
      </c>
      <c r="C206" s="78" t="s">
        <v>242</v>
      </c>
      <c r="D206" s="77" t="s">
        <v>790</v>
      </c>
      <c r="E206" s="87" t="s">
        <v>1106</v>
      </c>
      <c r="F206" s="98">
        <v>6</v>
      </c>
      <c r="G206" s="109"/>
      <c r="H206" s="97">
        <f t="shared" si="10"/>
        <v>0</v>
      </c>
      <c r="I206" s="60" t="str">
        <f t="shared" si="14"/>
        <v>A</v>
      </c>
      <c r="J206" s="91" t="s">
        <v>638</v>
      </c>
      <c r="K206" s="84"/>
      <c r="L206" s="84"/>
      <c r="M206" s="82"/>
      <c r="N206" s="18"/>
    </row>
    <row r="207" spans="1:14" ht="12.75">
      <c r="A207" s="40">
        <f t="shared" si="11"/>
        <v>192</v>
      </c>
      <c r="B207" s="89" t="s">
        <v>970</v>
      </c>
      <c r="C207" s="78" t="s">
        <v>242</v>
      </c>
      <c r="D207" s="77" t="s">
        <v>971</v>
      </c>
      <c r="E207" s="90" t="s">
        <v>1106</v>
      </c>
      <c r="F207" s="98">
        <v>4</v>
      </c>
      <c r="G207" s="109"/>
      <c r="H207" s="97">
        <f t="shared" si="10"/>
        <v>0</v>
      </c>
      <c r="I207" s="60" t="str">
        <f t="shared" si="14"/>
        <v>A</v>
      </c>
      <c r="J207" s="91" t="s">
        <v>638</v>
      </c>
      <c r="K207" s="84"/>
      <c r="L207" s="84"/>
      <c r="M207" s="82"/>
      <c r="N207" s="18"/>
    </row>
    <row r="208" spans="1:14" ht="21.75">
      <c r="A208" s="40">
        <f t="shared" si="11"/>
        <v>193</v>
      </c>
      <c r="B208" s="86" t="s">
        <v>441</v>
      </c>
      <c r="C208" s="78" t="s">
        <v>242</v>
      </c>
      <c r="D208" s="77" t="s">
        <v>791</v>
      </c>
      <c r="E208" s="87" t="s">
        <v>1106</v>
      </c>
      <c r="F208" s="98">
        <v>1</v>
      </c>
      <c r="G208" s="109"/>
      <c r="H208" s="97">
        <f aca="true" t="shared" si="15" ref="H208:H271">+IF(AND(F208="",G208=""),"",ROUND(F208*G208,2))</f>
        <v>0</v>
      </c>
      <c r="I208" s="60" t="str">
        <f t="shared" si="14"/>
        <v>A</v>
      </c>
      <c r="J208" s="91" t="s">
        <v>638</v>
      </c>
      <c r="K208" s="84"/>
      <c r="L208" s="84"/>
      <c r="M208" s="82"/>
      <c r="N208" s="18"/>
    </row>
    <row r="209" spans="1:14" ht="12.75">
      <c r="A209" s="40">
        <f aca="true" t="shared" si="16" ref="A209:A272">A208+1</f>
        <v>194</v>
      </c>
      <c r="B209" s="86" t="s">
        <v>442</v>
      </c>
      <c r="C209" s="78" t="s">
        <v>242</v>
      </c>
      <c r="D209" s="77" t="s">
        <v>792</v>
      </c>
      <c r="E209" s="87" t="s">
        <v>1106</v>
      </c>
      <c r="F209" s="98">
        <v>1</v>
      </c>
      <c r="G209" s="109"/>
      <c r="H209" s="97">
        <f t="shared" si="15"/>
        <v>0</v>
      </c>
      <c r="I209" s="60" t="str">
        <f t="shared" si="14"/>
        <v>A</v>
      </c>
      <c r="J209" s="91" t="s">
        <v>638</v>
      </c>
      <c r="K209" s="84"/>
      <c r="L209" s="84"/>
      <c r="M209" s="82"/>
      <c r="N209" s="18"/>
    </row>
    <row r="210" spans="1:14" ht="21.75">
      <c r="A210" s="40">
        <f t="shared" si="16"/>
        <v>195</v>
      </c>
      <c r="B210" s="86" t="s">
        <v>443</v>
      </c>
      <c r="C210" s="78" t="s">
        <v>242</v>
      </c>
      <c r="D210" s="77" t="s">
        <v>793</v>
      </c>
      <c r="E210" s="87" t="s">
        <v>1106</v>
      </c>
      <c r="F210" s="98">
        <v>1</v>
      </c>
      <c r="G210" s="109"/>
      <c r="H210" s="97">
        <f t="shared" si="15"/>
        <v>0</v>
      </c>
      <c r="I210" s="60" t="str">
        <f t="shared" si="14"/>
        <v>A</v>
      </c>
      <c r="J210" s="91" t="s">
        <v>638</v>
      </c>
      <c r="K210" s="85"/>
      <c r="L210" s="85"/>
      <c r="M210" s="82"/>
      <c r="N210" s="18"/>
    </row>
    <row r="211" spans="1:14" ht="21.75">
      <c r="A211" s="40">
        <f t="shared" si="16"/>
        <v>196</v>
      </c>
      <c r="B211" s="86" t="s">
        <v>444</v>
      </c>
      <c r="C211" s="78" t="s">
        <v>242</v>
      </c>
      <c r="D211" s="77" t="s">
        <v>794</v>
      </c>
      <c r="E211" s="87" t="s">
        <v>1106</v>
      </c>
      <c r="F211" s="98">
        <v>1</v>
      </c>
      <c r="G211" s="109"/>
      <c r="H211" s="97">
        <f t="shared" si="15"/>
        <v>0</v>
      </c>
      <c r="I211" s="60" t="str">
        <f t="shared" si="14"/>
        <v>A</v>
      </c>
      <c r="J211" s="91" t="s">
        <v>638</v>
      </c>
      <c r="K211" s="85"/>
      <c r="L211" s="85"/>
      <c r="M211" s="82"/>
      <c r="N211" s="18"/>
    </row>
    <row r="212" spans="1:14" ht="12.75">
      <c r="A212" s="40">
        <f t="shared" si="16"/>
        <v>197</v>
      </c>
      <c r="B212" s="86" t="s">
        <v>445</v>
      </c>
      <c r="C212" s="78" t="s">
        <v>242</v>
      </c>
      <c r="D212" s="77" t="s">
        <v>795</v>
      </c>
      <c r="E212" s="87" t="s">
        <v>629</v>
      </c>
      <c r="F212" s="98">
        <v>397.34</v>
      </c>
      <c r="G212" s="109"/>
      <c r="H212" s="97">
        <f t="shared" si="15"/>
        <v>0</v>
      </c>
      <c r="I212" s="60" t="str">
        <f t="shared" si="14"/>
        <v>A</v>
      </c>
      <c r="J212" s="91" t="s">
        <v>638</v>
      </c>
      <c r="K212" s="85"/>
      <c r="L212" s="85"/>
      <c r="M212" s="82"/>
      <c r="N212" s="18"/>
    </row>
    <row r="213" spans="1:14" ht="12.75">
      <c r="A213" s="40">
        <f t="shared" si="16"/>
        <v>198</v>
      </c>
      <c r="B213" s="86" t="s">
        <v>446</v>
      </c>
      <c r="C213" s="78" t="s">
        <v>242</v>
      </c>
      <c r="D213" s="77" t="s">
        <v>796</v>
      </c>
      <c r="E213" s="87" t="s">
        <v>1106</v>
      </c>
      <c r="F213" s="98">
        <v>90</v>
      </c>
      <c r="G213" s="109"/>
      <c r="H213" s="97">
        <f t="shared" si="15"/>
        <v>0</v>
      </c>
      <c r="I213" s="60" t="str">
        <f t="shared" si="14"/>
        <v>A</v>
      </c>
      <c r="J213" s="91" t="s">
        <v>638</v>
      </c>
      <c r="K213" s="85"/>
      <c r="L213" s="85"/>
      <c r="M213" s="82"/>
      <c r="N213" s="18"/>
    </row>
    <row r="214" spans="1:14" ht="12.75">
      <c r="A214" s="40">
        <f t="shared" si="16"/>
        <v>199</v>
      </c>
      <c r="B214" s="86" t="s">
        <v>447</v>
      </c>
      <c r="C214" s="78" t="s">
        <v>242</v>
      </c>
      <c r="D214" s="77" t="s">
        <v>797</v>
      </c>
      <c r="E214" s="87" t="s">
        <v>629</v>
      </c>
      <c r="F214" s="98">
        <v>27</v>
      </c>
      <c r="G214" s="109"/>
      <c r="H214" s="97">
        <f t="shared" si="15"/>
        <v>0</v>
      </c>
      <c r="I214" s="60" t="str">
        <f t="shared" si="14"/>
        <v>A</v>
      </c>
      <c r="J214" s="91" t="s">
        <v>638</v>
      </c>
      <c r="K214" s="85"/>
      <c r="L214" s="85"/>
      <c r="M214" s="82"/>
      <c r="N214" s="18"/>
    </row>
    <row r="215" spans="1:14" ht="12.75">
      <c r="A215" s="40">
        <f t="shared" si="16"/>
        <v>200</v>
      </c>
      <c r="B215" s="86" t="s">
        <v>448</v>
      </c>
      <c r="C215" s="78" t="s">
        <v>242</v>
      </c>
      <c r="D215" s="77" t="s">
        <v>798</v>
      </c>
      <c r="E215" s="87" t="s">
        <v>1106</v>
      </c>
      <c r="F215" s="98">
        <v>1</v>
      </c>
      <c r="G215" s="109"/>
      <c r="H215" s="97">
        <f t="shared" si="15"/>
        <v>0</v>
      </c>
      <c r="I215" s="60" t="str">
        <f t="shared" si="14"/>
        <v>A</v>
      </c>
      <c r="J215" s="91" t="s">
        <v>638</v>
      </c>
      <c r="K215" s="85"/>
      <c r="L215" s="85"/>
      <c r="M215" s="82"/>
      <c r="N215" s="18"/>
    </row>
    <row r="216" spans="1:14" ht="12.75">
      <c r="A216" s="40">
        <f t="shared" si="16"/>
        <v>201</v>
      </c>
      <c r="B216" s="86" t="s">
        <v>449</v>
      </c>
      <c r="C216" s="78" t="s">
        <v>242</v>
      </c>
      <c r="D216" s="77" t="s">
        <v>799</v>
      </c>
      <c r="E216" s="87" t="s">
        <v>1106</v>
      </c>
      <c r="F216" s="98">
        <v>106</v>
      </c>
      <c r="G216" s="109"/>
      <c r="H216" s="97">
        <f t="shared" si="15"/>
        <v>0</v>
      </c>
      <c r="I216" s="60" t="str">
        <f t="shared" si="14"/>
        <v>A</v>
      </c>
      <c r="J216" s="91" t="s">
        <v>638</v>
      </c>
      <c r="K216" s="85"/>
      <c r="L216" s="85"/>
      <c r="M216" s="82"/>
      <c r="N216" s="18"/>
    </row>
    <row r="217" spans="1:14" ht="12.75">
      <c r="A217" s="40">
        <f t="shared" si="16"/>
        <v>202</v>
      </c>
      <c r="B217" s="92" t="s">
        <v>1042</v>
      </c>
      <c r="C217" s="77"/>
      <c r="D217" s="93" t="s">
        <v>1043</v>
      </c>
      <c r="E217" s="94" t="s">
        <v>627</v>
      </c>
      <c r="F217" s="103">
        <v>14595.1</v>
      </c>
      <c r="G217" s="109"/>
      <c r="H217" s="97">
        <f t="shared" si="15"/>
        <v>0</v>
      </c>
      <c r="I217" s="96" t="str">
        <f>IF(E217&lt;&gt;"","M","")</f>
        <v>M</v>
      </c>
      <c r="J217" s="91" t="s">
        <v>1001</v>
      </c>
      <c r="K217" s="85"/>
      <c r="L217" s="85"/>
      <c r="M217" s="82"/>
      <c r="N217" s="18"/>
    </row>
    <row r="218" spans="1:14" ht="12.75">
      <c r="A218" s="40">
        <f t="shared" si="16"/>
        <v>203</v>
      </c>
      <c r="B218" s="92" t="s">
        <v>1044</v>
      </c>
      <c r="C218" s="77"/>
      <c r="D218" s="93" t="s">
        <v>1045</v>
      </c>
      <c r="E218" s="94" t="s">
        <v>628</v>
      </c>
      <c r="F218" s="103">
        <v>613.8</v>
      </c>
      <c r="G218" s="109"/>
      <c r="H218" s="97">
        <f t="shared" si="15"/>
        <v>0</v>
      </c>
      <c r="I218" s="96" t="str">
        <f>IF(E218&lt;&gt;"","M","")</f>
        <v>M</v>
      </c>
      <c r="J218" s="91" t="s">
        <v>1001</v>
      </c>
      <c r="K218" s="85"/>
      <c r="L218" s="85"/>
      <c r="M218" s="82"/>
      <c r="N218" s="18"/>
    </row>
    <row r="219" spans="1:14" ht="12.75">
      <c r="A219" s="40">
        <f t="shared" si="16"/>
        <v>204</v>
      </c>
      <c r="B219" s="86" t="s">
        <v>450</v>
      </c>
      <c r="C219" s="78"/>
      <c r="D219" s="77" t="s">
        <v>800</v>
      </c>
      <c r="E219" s="87" t="s">
        <v>628</v>
      </c>
      <c r="F219" s="98">
        <v>29408.48</v>
      </c>
      <c r="G219" s="109"/>
      <c r="H219" s="97">
        <f t="shared" si="15"/>
        <v>0</v>
      </c>
      <c r="I219" s="60" t="str">
        <f aca="true" t="shared" si="17" ref="I219:I250">IF(E219&lt;&gt;"","A","")</f>
        <v>A</v>
      </c>
      <c r="J219" s="91" t="s">
        <v>636</v>
      </c>
      <c r="K219" s="85"/>
      <c r="L219" s="85"/>
      <c r="M219" s="82"/>
      <c r="N219" s="18"/>
    </row>
    <row r="220" spans="1:14" ht="12.75">
      <c r="A220" s="40">
        <f t="shared" si="16"/>
        <v>205</v>
      </c>
      <c r="B220" s="86" t="s">
        <v>451</v>
      </c>
      <c r="C220" s="78"/>
      <c r="D220" s="77" t="s">
        <v>801</v>
      </c>
      <c r="E220" s="87" t="s">
        <v>628</v>
      </c>
      <c r="F220" s="98">
        <v>2280.32</v>
      </c>
      <c r="G220" s="109"/>
      <c r="H220" s="97">
        <f t="shared" si="15"/>
        <v>0</v>
      </c>
      <c r="I220" s="60" t="str">
        <f t="shared" si="17"/>
        <v>A</v>
      </c>
      <c r="J220" s="91" t="s">
        <v>636</v>
      </c>
      <c r="K220" s="85"/>
      <c r="L220" s="85"/>
      <c r="M220" s="82"/>
      <c r="N220" s="18"/>
    </row>
    <row r="221" spans="1:14" ht="12.75">
      <c r="A221" s="40">
        <f t="shared" si="16"/>
        <v>206</v>
      </c>
      <c r="B221" s="86" t="s">
        <v>452</v>
      </c>
      <c r="C221" s="78"/>
      <c r="D221" s="77" t="s">
        <v>802</v>
      </c>
      <c r="E221" s="87" t="s">
        <v>628</v>
      </c>
      <c r="F221" s="98">
        <v>788.49</v>
      </c>
      <c r="G221" s="109"/>
      <c r="H221" s="97">
        <f t="shared" si="15"/>
        <v>0</v>
      </c>
      <c r="I221" s="60" t="str">
        <f t="shared" si="17"/>
        <v>A</v>
      </c>
      <c r="J221" s="91" t="s">
        <v>636</v>
      </c>
      <c r="K221" s="85"/>
      <c r="L221" s="85"/>
      <c r="M221" s="82"/>
      <c r="N221" s="18"/>
    </row>
    <row r="222" spans="1:14" ht="12.75">
      <c r="A222" s="40">
        <f t="shared" si="16"/>
        <v>207</v>
      </c>
      <c r="B222" s="86" t="s">
        <v>453</v>
      </c>
      <c r="C222" s="78"/>
      <c r="D222" s="77" t="s">
        <v>803</v>
      </c>
      <c r="E222" s="87" t="s">
        <v>628</v>
      </c>
      <c r="F222" s="98">
        <v>4644.66</v>
      </c>
      <c r="G222" s="109"/>
      <c r="H222" s="97">
        <f t="shared" si="15"/>
        <v>0</v>
      </c>
      <c r="I222" s="60" t="str">
        <f t="shared" si="17"/>
        <v>A</v>
      </c>
      <c r="J222" s="91" t="s">
        <v>636</v>
      </c>
      <c r="K222" s="85"/>
      <c r="L222" s="85"/>
      <c r="M222" s="82"/>
      <c r="N222" s="18"/>
    </row>
    <row r="223" spans="1:14" ht="21.75">
      <c r="A223" s="40">
        <f t="shared" si="16"/>
        <v>208</v>
      </c>
      <c r="B223" s="86" t="s">
        <v>454</v>
      </c>
      <c r="C223" s="78"/>
      <c r="D223" s="77" t="s">
        <v>804</v>
      </c>
      <c r="E223" s="87" t="s">
        <v>628</v>
      </c>
      <c r="F223" s="98">
        <v>5433.15</v>
      </c>
      <c r="G223" s="109"/>
      <c r="H223" s="97">
        <f t="shared" si="15"/>
        <v>0</v>
      </c>
      <c r="I223" s="60" t="str">
        <f t="shared" si="17"/>
        <v>A</v>
      </c>
      <c r="J223" s="91" t="s">
        <v>636</v>
      </c>
      <c r="K223" s="85"/>
      <c r="L223" s="85"/>
      <c r="M223" s="82"/>
      <c r="N223" s="18"/>
    </row>
    <row r="224" spans="1:14" ht="12.75">
      <c r="A224" s="40">
        <f t="shared" si="16"/>
        <v>209</v>
      </c>
      <c r="B224" s="86" t="s">
        <v>455</v>
      </c>
      <c r="C224" s="78"/>
      <c r="D224" s="77" t="s">
        <v>805</v>
      </c>
      <c r="E224" s="87" t="s">
        <v>628</v>
      </c>
      <c r="F224" s="98">
        <v>5433.15</v>
      </c>
      <c r="G224" s="109"/>
      <c r="H224" s="97">
        <f t="shared" si="15"/>
        <v>0</v>
      </c>
      <c r="I224" s="60" t="str">
        <f t="shared" si="17"/>
        <v>A</v>
      </c>
      <c r="J224" s="91" t="s">
        <v>636</v>
      </c>
      <c r="K224" s="85"/>
      <c r="L224" s="85"/>
      <c r="M224" s="82"/>
      <c r="N224" s="18"/>
    </row>
    <row r="225" spans="1:14" ht="12.75">
      <c r="A225" s="40">
        <f t="shared" si="16"/>
        <v>210</v>
      </c>
      <c r="B225" s="86" t="s">
        <v>456</v>
      </c>
      <c r="C225" s="78"/>
      <c r="D225" s="77" t="s">
        <v>806</v>
      </c>
      <c r="E225" s="87" t="s">
        <v>628</v>
      </c>
      <c r="F225" s="98">
        <v>33016.67</v>
      </c>
      <c r="G225" s="109"/>
      <c r="H225" s="97">
        <f t="shared" si="15"/>
        <v>0</v>
      </c>
      <c r="I225" s="60" t="str">
        <f t="shared" si="17"/>
        <v>A</v>
      </c>
      <c r="J225" s="91" t="s">
        <v>636</v>
      </c>
      <c r="K225" s="85"/>
      <c r="L225" s="85"/>
      <c r="M225" s="82"/>
      <c r="N225" s="18"/>
    </row>
    <row r="226" spans="1:14" ht="12.75">
      <c r="A226" s="40">
        <f t="shared" si="16"/>
        <v>211</v>
      </c>
      <c r="B226" s="86" t="s">
        <v>457</v>
      </c>
      <c r="C226" s="78"/>
      <c r="D226" s="77" t="s">
        <v>807</v>
      </c>
      <c r="E226" s="87" t="s">
        <v>628</v>
      </c>
      <c r="F226" s="98">
        <v>1071.62</v>
      </c>
      <c r="G226" s="109"/>
      <c r="H226" s="97">
        <f t="shared" si="15"/>
        <v>0</v>
      </c>
      <c r="I226" s="60" t="str">
        <f t="shared" si="17"/>
        <v>A</v>
      </c>
      <c r="J226" s="91" t="s">
        <v>636</v>
      </c>
      <c r="K226" s="85"/>
      <c r="L226" s="85"/>
      <c r="M226" s="82"/>
      <c r="N226" s="18"/>
    </row>
    <row r="227" spans="1:14" ht="12.75">
      <c r="A227" s="40">
        <f t="shared" si="16"/>
        <v>212</v>
      </c>
      <c r="B227" s="86" t="s">
        <v>458</v>
      </c>
      <c r="C227" s="78"/>
      <c r="D227" s="77" t="s">
        <v>808</v>
      </c>
      <c r="E227" s="87" t="s">
        <v>628</v>
      </c>
      <c r="F227" s="98">
        <v>2942.18</v>
      </c>
      <c r="G227" s="109"/>
      <c r="H227" s="97">
        <f t="shared" si="15"/>
        <v>0</v>
      </c>
      <c r="I227" s="60" t="str">
        <f t="shared" si="17"/>
        <v>A</v>
      </c>
      <c r="J227" s="91" t="s">
        <v>636</v>
      </c>
      <c r="K227" s="85"/>
      <c r="L227" s="85"/>
      <c r="M227" s="82"/>
      <c r="N227" s="18"/>
    </row>
    <row r="228" spans="1:14" ht="12.75">
      <c r="A228" s="40">
        <f t="shared" si="16"/>
        <v>213</v>
      </c>
      <c r="B228" s="86" t="s">
        <v>459</v>
      </c>
      <c r="C228" s="78"/>
      <c r="D228" s="77" t="s">
        <v>809</v>
      </c>
      <c r="E228" s="87" t="s">
        <v>628</v>
      </c>
      <c r="F228" s="98">
        <v>153.09</v>
      </c>
      <c r="G228" s="109"/>
      <c r="H228" s="97">
        <f t="shared" si="15"/>
        <v>0</v>
      </c>
      <c r="I228" s="60" t="str">
        <f t="shared" si="17"/>
        <v>A</v>
      </c>
      <c r="J228" s="91" t="s">
        <v>636</v>
      </c>
      <c r="K228" s="85"/>
      <c r="L228" s="85"/>
      <c r="M228" s="82"/>
      <c r="N228" s="18"/>
    </row>
    <row r="229" spans="1:14" ht="21.75">
      <c r="A229" s="40">
        <f t="shared" si="16"/>
        <v>214</v>
      </c>
      <c r="B229" s="86" t="s">
        <v>460</v>
      </c>
      <c r="C229" s="78" t="s">
        <v>242</v>
      </c>
      <c r="D229" s="77" t="s">
        <v>643</v>
      </c>
      <c r="E229" s="87" t="s">
        <v>628</v>
      </c>
      <c r="F229" s="98">
        <v>2269.96</v>
      </c>
      <c r="G229" s="109"/>
      <c r="H229" s="97">
        <f t="shared" si="15"/>
        <v>0</v>
      </c>
      <c r="I229" s="60" t="str">
        <f t="shared" si="17"/>
        <v>A</v>
      </c>
      <c r="J229" s="91" t="s">
        <v>636</v>
      </c>
      <c r="K229" s="85"/>
      <c r="L229" s="85"/>
      <c r="M229" s="82"/>
      <c r="N229" s="18"/>
    </row>
    <row r="230" spans="1:14" ht="21.75">
      <c r="A230" s="40">
        <f t="shared" si="16"/>
        <v>215</v>
      </c>
      <c r="B230" s="86" t="s">
        <v>461</v>
      </c>
      <c r="C230" s="78" t="s">
        <v>242</v>
      </c>
      <c r="D230" s="77" t="s">
        <v>810</v>
      </c>
      <c r="E230" s="87" t="s">
        <v>628</v>
      </c>
      <c r="F230" s="98">
        <v>2347.3</v>
      </c>
      <c r="G230" s="109"/>
      <c r="H230" s="97">
        <f t="shared" si="15"/>
        <v>0</v>
      </c>
      <c r="I230" s="60" t="str">
        <f t="shared" si="17"/>
        <v>A</v>
      </c>
      <c r="J230" s="91" t="s">
        <v>636</v>
      </c>
      <c r="K230" s="85"/>
      <c r="L230" s="85"/>
      <c r="M230" s="82"/>
      <c r="N230" s="18"/>
    </row>
    <row r="231" spans="1:14" ht="12.75">
      <c r="A231" s="40">
        <f t="shared" si="16"/>
        <v>216</v>
      </c>
      <c r="B231" s="86" t="s">
        <v>462</v>
      </c>
      <c r="C231" s="78" t="s">
        <v>242</v>
      </c>
      <c r="D231" s="77" t="s">
        <v>811</v>
      </c>
      <c r="E231" s="87" t="s">
        <v>628</v>
      </c>
      <c r="F231" s="98">
        <v>1166.64</v>
      </c>
      <c r="G231" s="109"/>
      <c r="H231" s="97">
        <f t="shared" si="15"/>
        <v>0</v>
      </c>
      <c r="I231" s="60" t="str">
        <f t="shared" si="17"/>
        <v>A</v>
      </c>
      <c r="J231" s="91" t="s">
        <v>636</v>
      </c>
      <c r="K231" s="85"/>
      <c r="L231" s="85"/>
      <c r="M231" s="82"/>
      <c r="N231" s="18"/>
    </row>
    <row r="232" spans="1:14" ht="12.75">
      <c r="A232" s="40">
        <f t="shared" si="16"/>
        <v>217</v>
      </c>
      <c r="B232" s="86" t="s">
        <v>463</v>
      </c>
      <c r="C232" s="78"/>
      <c r="D232" s="77" t="s">
        <v>812</v>
      </c>
      <c r="E232" s="87" t="s">
        <v>628</v>
      </c>
      <c r="F232" s="98">
        <v>191.45</v>
      </c>
      <c r="G232" s="109"/>
      <c r="H232" s="97">
        <f t="shared" si="15"/>
        <v>0</v>
      </c>
      <c r="I232" s="60" t="str">
        <f t="shared" si="17"/>
        <v>A</v>
      </c>
      <c r="J232" s="91" t="s">
        <v>636</v>
      </c>
      <c r="K232" s="85"/>
      <c r="L232" s="85"/>
      <c r="M232" s="82"/>
      <c r="N232" s="18"/>
    </row>
    <row r="233" spans="1:14" ht="21.75">
      <c r="A233" s="40">
        <f t="shared" si="16"/>
        <v>218</v>
      </c>
      <c r="B233" s="86" t="s">
        <v>464</v>
      </c>
      <c r="C233" s="78" t="s">
        <v>242</v>
      </c>
      <c r="D233" s="77" t="s">
        <v>813</v>
      </c>
      <c r="E233" s="87" t="s">
        <v>628</v>
      </c>
      <c r="F233" s="98">
        <v>788.67</v>
      </c>
      <c r="G233" s="109"/>
      <c r="H233" s="97">
        <f t="shared" si="15"/>
        <v>0</v>
      </c>
      <c r="I233" s="60" t="str">
        <f t="shared" si="17"/>
        <v>A</v>
      </c>
      <c r="J233" s="91" t="s">
        <v>636</v>
      </c>
      <c r="K233" s="85"/>
      <c r="L233" s="85"/>
      <c r="M233" s="82"/>
      <c r="N233" s="18"/>
    </row>
    <row r="234" spans="1:14" ht="12.75">
      <c r="A234" s="40">
        <f t="shared" si="16"/>
        <v>219</v>
      </c>
      <c r="B234" s="86" t="s">
        <v>465</v>
      </c>
      <c r="C234" s="78" t="s">
        <v>242</v>
      </c>
      <c r="D234" s="77" t="s">
        <v>815</v>
      </c>
      <c r="E234" s="87" t="s">
        <v>628</v>
      </c>
      <c r="F234" s="98">
        <v>697.55</v>
      </c>
      <c r="G234" s="109"/>
      <c r="H234" s="97">
        <f t="shared" si="15"/>
        <v>0</v>
      </c>
      <c r="I234" s="60" t="str">
        <f t="shared" si="17"/>
        <v>A</v>
      </c>
      <c r="J234" s="91" t="s">
        <v>636</v>
      </c>
      <c r="K234" s="85"/>
      <c r="L234" s="85"/>
      <c r="M234" s="82"/>
      <c r="N234" s="18"/>
    </row>
    <row r="235" spans="1:14" ht="12.75">
      <c r="A235" s="40">
        <f t="shared" si="16"/>
        <v>220</v>
      </c>
      <c r="B235" s="86" t="s">
        <v>466</v>
      </c>
      <c r="C235" s="78" t="s">
        <v>242</v>
      </c>
      <c r="D235" s="77" t="s">
        <v>814</v>
      </c>
      <c r="E235" s="87" t="s">
        <v>628</v>
      </c>
      <c r="F235" s="98">
        <v>1090.58</v>
      </c>
      <c r="G235" s="109"/>
      <c r="H235" s="97">
        <f t="shared" si="15"/>
        <v>0</v>
      </c>
      <c r="I235" s="60" t="str">
        <f t="shared" si="17"/>
        <v>A</v>
      </c>
      <c r="J235" s="91" t="s">
        <v>636</v>
      </c>
      <c r="K235" s="85"/>
      <c r="L235" s="85"/>
      <c r="M235" s="82"/>
      <c r="N235" s="18"/>
    </row>
    <row r="236" spans="1:14" ht="12.75">
      <c r="A236" s="40">
        <f t="shared" si="16"/>
        <v>221</v>
      </c>
      <c r="B236" s="86" t="s">
        <v>467</v>
      </c>
      <c r="C236" s="78" t="s">
        <v>242</v>
      </c>
      <c r="D236" s="77" t="s">
        <v>816</v>
      </c>
      <c r="E236" s="87" t="s">
        <v>628</v>
      </c>
      <c r="F236" s="98">
        <v>8996.11</v>
      </c>
      <c r="G236" s="109"/>
      <c r="H236" s="97">
        <f t="shared" si="15"/>
        <v>0</v>
      </c>
      <c r="I236" s="60" t="str">
        <f t="shared" si="17"/>
        <v>A</v>
      </c>
      <c r="J236" s="91" t="s">
        <v>636</v>
      </c>
      <c r="K236" s="85"/>
      <c r="L236" s="85"/>
      <c r="M236" s="82"/>
      <c r="N236" s="18"/>
    </row>
    <row r="237" spans="1:14" ht="12.75">
      <c r="A237" s="40">
        <f t="shared" si="16"/>
        <v>222</v>
      </c>
      <c r="B237" s="86" t="s">
        <v>468</v>
      </c>
      <c r="C237" s="79" t="s">
        <v>242</v>
      </c>
      <c r="D237" s="77" t="s">
        <v>817</v>
      </c>
      <c r="E237" s="87" t="s">
        <v>628</v>
      </c>
      <c r="F237" s="98">
        <v>70.86</v>
      </c>
      <c r="G237" s="109"/>
      <c r="H237" s="97">
        <f t="shared" si="15"/>
        <v>0</v>
      </c>
      <c r="I237" s="60" t="str">
        <f t="shared" si="17"/>
        <v>A</v>
      </c>
      <c r="J237" s="91" t="s">
        <v>636</v>
      </c>
      <c r="K237" s="85"/>
      <c r="L237" s="85"/>
      <c r="M237" s="82"/>
      <c r="N237" s="18"/>
    </row>
    <row r="238" spans="1:14" ht="21.75">
      <c r="A238" s="40">
        <f t="shared" si="16"/>
        <v>223</v>
      </c>
      <c r="B238" s="86" t="s">
        <v>469</v>
      </c>
      <c r="C238" s="79" t="s">
        <v>242</v>
      </c>
      <c r="D238" s="77" t="s">
        <v>818</v>
      </c>
      <c r="E238" s="87" t="s">
        <v>628</v>
      </c>
      <c r="F238" s="98">
        <v>248.24</v>
      </c>
      <c r="G238" s="109"/>
      <c r="H238" s="97">
        <f t="shared" si="15"/>
        <v>0</v>
      </c>
      <c r="I238" s="60" t="str">
        <f t="shared" si="17"/>
        <v>A</v>
      </c>
      <c r="J238" s="91" t="s">
        <v>636</v>
      </c>
      <c r="K238" s="85"/>
      <c r="L238" s="85"/>
      <c r="M238" s="82"/>
      <c r="N238" s="18"/>
    </row>
    <row r="239" spans="1:14" ht="12.75">
      <c r="A239" s="40">
        <f t="shared" si="16"/>
        <v>224</v>
      </c>
      <c r="B239" s="86" t="s">
        <v>470</v>
      </c>
      <c r="C239" s="79" t="s">
        <v>242</v>
      </c>
      <c r="D239" s="77" t="s">
        <v>819</v>
      </c>
      <c r="E239" s="87" t="s">
        <v>628</v>
      </c>
      <c r="F239" s="98">
        <v>1280.85</v>
      </c>
      <c r="G239" s="109"/>
      <c r="H239" s="97">
        <f t="shared" si="15"/>
        <v>0</v>
      </c>
      <c r="I239" s="60" t="str">
        <f t="shared" si="17"/>
        <v>A</v>
      </c>
      <c r="J239" s="91" t="s">
        <v>636</v>
      </c>
      <c r="K239" s="85"/>
      <c r="L239" s="85"/>
      <c r="M239" s="82"/>
      <c r="N239" s="18"/>
    </row>
    <row r="240" spans="1:14" ht="12.75">
      <c r="A240" s="40">
        <f t="shared" si="16"/>
        <v>225</v>
      </c>
      <c r="B240" s="86" t="s">
        <v>471</v>
      </c>
      <c r="C240" s="79" t="s">
        <v>242</v>
      </c>
      <c r="D240" s="77" t="s">
        <v>820</v>
      </c>
      <c r="E240" s="87" t="s">
        <v>628</v>
      </c>
      <c r="F240" s="98">
        <v>2077.32</v>
      </c>
      <c r="G240" s="109"/>
      <c r="H240" s="97">
        <f t="shared" si="15"/>
        <v>0</v>
      </c>
      <c r="I240" s="60" t="str">
        <f t="shared" si="17"/>
        <v>A</v>
      </c>
      <c r="J240" s="91" t="s">
        <v>636</v>
      </c>
      <c r="K240" s="85"/>
      <c r="L240" s="85"/>
      <c r="M240" s="82"/>
      <c r="N240" s="18"/>
    </row>
    <row r="241" spans="1:14" ht="12.75">
      <c r="A241" s="40">
        <f t="shared" si="16"/>
        <v>226</v>
      </c>
      <c r="B241" s="86" t="s">
        <v>472</v>
      </c>
      <c r="C241" s="79" t="s">
        <v>242</v>
      </c>
      <c r="D241" s="77" t="s">
        <v>821</v>
      </c>
      <c r="E241" s="87" t="s">
        <v>628</v>
      </c>
      <c r="F241" s="98">
        <v>1419.62</v>
      </c>
      <c r="G241" s="109"/>
      <c r="H241" s="97">
        <f t="shared" si="15"/>
        <v>0</v>
      </c>
      <c r="I241" s="60" t="str">
        <f t="shared" si="17"/>
        <v>A</v>
      </c>
      <c r="J241" s="91" t="s">
        <v>636</v>
      </c>
      <c r="K241" s="85"/>
      <c r="L241" s="85"/>
      <c r="M241" s="82"/>
      <c r="N241" s="18"/>
    </row>
    <row r="242" spans="1:14" ht="12.75">
      <c r="A242" s="40">
        <f t="shared" si="16"/>
        <v>227</v>
      </c>
      <c r="B242" s="86" t="s">
        <v>473</v>
      </c>
      <c r="C242" s="79"/>
      <c r="D242" s="77" t="s">
        <v>822</v>
      </c>
      <c r="E242" s="87" t="s">
        <v>628</v>
      </c>
      <c r="F242" s="98">
        <v>133.56</v>
      </c>
      <c r="G242" s="109"/>
      <c r="H242" s="97">
        <f t="shared" si="15"/>
        <v>0</v>
      </c>
      <c r="I242" s="60" t="str">
        <f t="shared" si="17"/>
        <v>A</v>
      </c>
      <c r="J242" s="91" t="s">
        <v>636</v>
      </c>
      <c r="K242" s="85"/>
      <c r="L242" s="85"/>
      <c r="M242" s="82"/>
      <c r="N242" s="18"/>
    </row>
    <row r="243" spans="1:14" ht="21.75">
      <c r="A243" s="40">
        <f t="shared" si="16"/>
        <v>228</v>
      </c>
      <c r="B243" s="86" t="s">
        <v>474</v>
      </c>
      <c r="C243" s="79" t="s">
        <v>242</v>
      </c>
      <c r="D243" s="77" t="s">
        <v>823</v>
      </c>
      <c r="E243" s="87" t="s">
        <v>628</v>
      </c>
      <c r="F243" s="98">
        <v>618.34</v>
      </c>
      <c r="G243" s="109"/>
      <c r="H243" s="97">
        <f t="shared" si="15"/>
        <v>0</v>
      </c>
      <c r="I243" s="60" t="str">
        <f t="shared" si="17"/>
        <v>A</v>
      </c>
      <c r="J243" s="91" t="s">
        <v>636</v>
      </c>
      <c r="K243" s="85"/>
      <c r="L243" s="85"/>
      <c r="M243" s="82"/>
      <c r="N243" s="18"/>
    </row>
    <row r="244" spans="1:14" ht="21.75">
      <c r="A244" s="40">
        <f t="shared" si="16"/>
        <v>229</v>
      </c>
      <c r="B244" s="86" t="s">
        <v>475</v>
      </c>
      <c r="C244" s="79" t="s">
        <v>242</v>
      </c>
      <c r="D244" s="77" t="s">
        <v>824</v>
      </c>
      <c r="E244" s="87" t="s">
        <v>628</v>
      </c>
      <c r="F244" s="98">
        <v>4522.81</v>
      </c>
      <c r="G244" s="109"/>
      <c r="H244" s="97">
        <f t="shared" si="15"/>
        <v>0</v>
      </c>
      <c r="I244" s="60" t="str">
        <f t="shared" si="17"/>
        <v>A</v>
      </c>
      <c r="J244" s="91" t="s">
        <v>636</v>
      </c>
      <c r="K244" s="85"/>
      <c r="L244" s="85"/>
      <c r="M244" s="82"/>
      <c r="N244" s="18"/>
    </row>
    <row r="245" spans="1:14" ht="21.75">
      <c r="A245" s="40">
        <f t="shared" si="16"/>
        <v>230</v>
      </c>
      <c r="B245" s="86" t="s">
        <v>476</v>
      </c>
      <c r="C245" s="79" t="s">
        <v>242</v>
      </c>
      <c r="D245" s="77" t="s">
        <v>825</v>
      </c>
      <c r="E245" s="87" t="s">
        <v>628</v>
      </c>
      <c r="F245" s="98">
        <v>201.31</v>
      </c>
      <c r="G245" s="109"/>
      <c r="H245" s="97">
        <f t="shared" si="15"/>
        <v>0</v>
      </c>
      <c r="I245" s="60" t="str">
        <f t="shared" si="17"/>
        <v>A</v>
      </c>
      <c r="J245" s="91" t="s">
        <v>636</v>
      </c>
      <c r="K245" s="85"/>
      <c r="L245" s="85"/>
      <c r="M245" s="82"/>
      <c r="N245" s="18"/>
    </row>
    <row r="246" spans="1:14" ht="21.75">
      <c r="A246" s="40">
        <f t="shared" si="16"/>
        <v>231</v>
      </c>
      <c r="B246" s="86" t="s">
        <v>477</v>
      </c>
      <c r="C246" s="79" t="s">
        <v>242</v>
      </c>
      <c r="D246" s="77" t="s">
        <v>826</v>
      </c>
      <c r="E246" s="87" t="s">
        <v>628</v>
      </c>
      <c r="F246" s="98">
        <v>223.61</v>
      </c>
      <c r="G246" s="109"/>
      <c r="H246" s="97">
        <f t="shared" si="15"/>
        <v>0</v>
      </c>
      <c r="I246" s="60" t="str">
        <f t="shared" si="17"/>
        <v>A</v>
      </c>
      <c r="J246" s="91" t="s">
        <v>636</v>
      </c>
      <c r="K246" s="85"/>
      <c r="L246" s="85"/>
      <c r="M246" s="82"/>
      <c r="N246" s="18"/>
    </row>
    <row r="247" spans="1:14" ht="21.75">
      <c r="A247" s="40">
        <f t="shared" si="16"/>
        <v>232</v>
      </c>
      <c r="B247" s="86" t="s">
        <v>478</v>
      </c>
      <c r="C247" s="79" t="s">
        <v>242</v>
      </c>
      <c r="D247" s="77" t="s">
        <v>827</v>
      </c>
      <c r="E247" s="87" t="s">
        <v>628</v>
      </c>
      <c r="F247" s="98">
        <v>21.66</v>
      </c>
      <c r="G247" s="109"/>
      <c r="H247" s="97">
        <f t="shared" si="15"/>
        <v>0</v>
      </c>
      <c r="I247" s="60" t="str">
        <f t="shared" si="17"/>
        <v>A</v>
      </c>
      <c r="J247" s="91" t="s">
        <v>636</v>
      </c>
      <c r="K247" s="85"/>
      <c r="L247" s="85"/>
      <c r="M247" s="82"/>
      <c r="N247" s="18"/>
    </row>
    <row r="248" spans="1:14" ht="21.75">
      <c r="A248" s="40">
        <f t="shared" si="16"/>
        <v>233</v>
      </c>
      <c r="B248" s="86" t="s">
        <v>479</v>
      </c>
      <c r="C248" s="79" t="s">
        <v>242</v>
      </c>
      <c r="D248" s="77" t="s">
        <v>828</v>
      </c>
      <c r="E248" s="87" t="s">
        <v>628</v>
      </c>
      <c r="F248" s="98">
        <v>610.56</v>
      </c>
      <c r="G248" s="109"/>
      <c r="H248" s="97">
        <f t="shared" si="15"/>
        <v>0</v>
      </c>
      <c r="I248" s="60" t="str">
        <f t="shared" si="17"/>
        <v>A</v>
      </c>
      <c r="J248" s="91" t="s">
        <v>636</v>
      </c>
      <c r="K248" s="85"/>
      <c r="L248" s="85"/>
      <c r="M248" s="82"/>
      <c r="N248" s="18"/>
    </row>
    <row r="249" spans="1:14" ht="21.75">
      <c r="A249" s="40">
        <f t="shared" si="16"/>
        <v>234</v>
      </c>
      <c r="B249" s="86" t="s">
        <v>480</v>
      </c>
      <c r="C249" s="79" t="s">
        <v>242</v>
      </c>
      <c r="D249" s="77" t="s">
        <v>829</v>
      </c>
      <c r="E249" s="87" t="s">
        <v>628</v>
      </c>
      <c r="F249" s="98">
        <v>802.77</v>
      </c>
      <c r="G249" s="109"/>
      <c r="H249" s="97">
        <f t="shared" si="15"/>
        <v>0</v>
      </c>
      <c r="I249" s="60" t="str">
        <f t="shared" si="17"/>
        <v>A</v>
      </c>
      <c r="J249" s="91" t="s">
        <v>636</v>
      </c>
      <c r="K249" s="85"/>
      <c r="L249" s="85"/>
      <c r="M249" s="82"/>
      <c r="N249" s="18"/>
    </row>
    <row r="250" spans="1:14" ht="21.75">
      <c r="A250" s="40">
        <f t="shared" si="16"/>
        <v>235</v>
      </c>
      <c r="B250" s="86" t="s">
        <v>481</v>
      </c>
      <c r="C250" s="79" t="s">
        <v>242</v>
      </c>
      <c r="D250" s="77" t="s">
        <v>830</v>
      </c>
      <c r="E250" s="87" t="s">
        <v>628</v>
      </c>
      <c r="F250" s="98">
        <v>200.74</v>
      </c>
      <c r="G250" s="109"/>
      <c r="H250" s="97">
        <f t="shared" si="15"/>
        <v>0</v>
      </c>
      <c r="I250" s="60" t="str">
        <f t="shared" si="17"/>
        <v>A</v>
      </c>
      <c r="J250" s="91" t="s">
        <v>636</v>
      </c>
      <c r="K250" s="85"/>
      <c r="L250" s="85"/>
      <c r="M250" s="82"/>
      <c r="N250" s="18"/>
    </row>
    <row r="251" spans="1:14" ht="33">
      <c r="A251" s="40">
        <f t="shared" si="16"/>
        <v>236</v>
      </c>
      <c r="B251" s="86" t="s">
        <v>482</v>
      </c>
      <c r="C251" s="79" t="s">
        <v>242</v>
      </c>
      <c r="D251" s="77" t="s">
        <v>831</v>
      </c>
      <c r="E251" s="87" t="s">
        <v>1106</v>
      </c>
      <c r="F251" s="98">
        <v>54</v>
      </c>
      <c r="G251" s="109"/>
      <c r="H251" s="97">
        <f t="shared" si="15"/>
        <v>0</v>
      </c>
      <c r="I251" s="60" t="str">
        <f aca="true" t="shared" si="18" ref="I251:I282">IF(E251&lt;&gt;"","A","")</f>
        <v>A</v>
      </c>
      <c r="J251" s="91" t="s">
        <v>636</v>
      </c>
      <c r="K251" s="85"/>
      <c r="L251" s="85"/>
      <c r="M251" s="82"/>
      <c r="N251" s="18"/>
    </row>
    <row r="252" spans="1:14" ht="21.75">
      <c r="A252" s="40">
        <f t="shared" si="16"/>
        <v>237</v>
      </c>
      <c r="B252" s="86" t="s">
        <v>483</v>
      </c>
      <c r="C252" s="79" t="s">
        <v>242</v>
      </c>
      <c r="D252" s="77" t="s">
        <v>832</v>
      </c>
      <c r="E252" s="87" t="s">
        <v>1106</v>
      </c>
      <c r="F252" s="98">
        <v>29</v>
      </c>
      <c r="G252" s="109"/>
      <c r="H252" s="97">
        <f t="shared" si="15"/>
        <v>0</v>
      </c>
      <c r="I252" s="60" t="str">
        <f t="shared" si="18"/>
        <v>A</v>
      </c>
      <c r="J252" s="91" t="s">
        <v>636</v>
      </c>
      <c r="K252" s="85"/>
      <c r="L252" s="85"/>
      <c r="M252" s="82"/>
      <c r="N252" s="18"/>
    </row>
    <row r="253" spans="1:14" ht="21.75">
      <c r="A253" s="40">
        <f t="shared" si="16"/>
        <v>238</v>
      </c>
      <c r="B253" s="86" t="s">
        <v>484</v>
      </c>
      <c r="C253" s="79" t="s">
        <v>242</v>
      </c>
      <c r="D253" s="77" t="s">
        <v>833</v>
      </c>
      <c r="E253" s="87" t="s">
        <v>1106</v>
      </c>
      <c r="F253" s="98">
        <v>135</v>
      </c>
      <c r="G253" s="109"/>
      <c r="H253" s="97">
        <f t="shared" si="15"/>
        <v>0</v>
      </c>
      <c r="I253" s="60" t="str">
        <f t="shared" si="18"/>
        <v>A</v>
      </c>
      <c r="J253" s="91" t="s">
        <v>636</v>
      </c>
      <c r="K253" s="85"/>
      <c r="L253" s="85"/>
      <c r="M253" s="82"/>
      <c r="N253" s="18"/>
    </row>
    <row r="254" spans="1:14" ht="21.75">
      <c r="A254" s="40">
        <f t="shared" si="16"/>
        <v>239</v>
      </c>
      <c r="B254" s="86" t="s">
        <v>485</v>
      </c>
      <c r="C254" s="79" t="s">
        <v>242</v>
      </c>
      <c r="D254" s="77" t="s">
        <v>834</v>
      </c>
      <c r="E254" s="87" t="s">
        <v>628</v>
      </c>
      <c r="F254" s="98">
        <v>26.41</v>
      </c>
      <c r="G254" s="109"/>
      <c r="H254" s="97">
        <f t="shared" si="15"/>
        <v>0</v>
      </c>
      <c r="I254" s="60" t="str">
        <f t="shared" si="18"/>
        <v>A</v>
      </c>
      <c r="J254" s="91" t="s">
        <v>638</v>
      </c>
      <c r="K254" s="85"/>
      <c r="L254" s="85"/>
      <c r="M254" s="82"/>
      <c r="N254" s="18"/>
    </row>
    <row r="255" spans="1:14" ht="21.75">
      <c r="A255" s="40">
        <f t="shared" si="16"/>
        <v>240</v>
      </c>
      <c r="B255" s="86" t="s">
        <v>486</v>
      </c>
      <c r="C255" s="79" t="s">
        <v>242</v>
      </c>
      <c r="D255" s="77" t="s">
        <v>834</v>
      </c>
      <c r="E255" s="87" t="s">
        <v>628</v>
      </c>
      <c r="F255" s="98">
        <v>455.09</v>
      </c>
      <c r="G255" s="109"/>
      <c r="H255" s="97">
        <f t="shared" si="15"/>
        <v>0</v>
      </c>
      <c r="I255" s="60" t="str">
        <f t="shared" si="18"/>
        <v>A</v>
      </c>
      <c r="J255" s="91" t="s">
        <v>638</v>
      </c>
      <c r="K255" s="85"/>
      <c r="L255" s="85"/>
      <c r="M255" s="82"/>
      <c r="N255" s="18"/>
    </row>
    <row r="256" spans="1:14" ht="21.75">
      <c r="A256" s="40">
        <f t="shared" si="16"/>
        <v>241</v>
      </c>
      <c r="B256" s="86" t="s">
        <v>487</v>
      </c>
      <c r="C256" s="79" t="s">
        <v>242</v>
      </c>
      <c r="D256" s="77" t="s">
        <v>835</v>
      </c>
      <c r="E256" s="87" t="s">
        <v>628</v>
      </c>
      <c r="F256" s="98">
        <v>665.75</v>
      </c>
      <c r="G256" s="109"/>
      <c r="H256" s="97">
        <f t="shared" si="15"/>
        <v>0</v>
      </c>
      <c r="I256" s="60" t="str">
        <f t="shared" si="18"/>
        <v>A</v>
      </c>
      <c r="J256" s="91" t="s">
        <v>638</v>
      </c>
      <c r="K256" s="85"/>
      <c r="L256" s="85"/>
      <c r="M256" s="82"/>
      <c r="N256" s="18"/>
    </row>
    <row r="257" spans="1:14" ht="21.75">
      <c r="A257" s="40">
        <f t="shared" si="16"/>
        <v>242</v>
      </c>
      <c r="B257" s="86" t="s">
        <v>488</v>
      </c>
      <c r="C257" s="79" t="s">
        <v>242</v>
      </c>
      <c r="D257" s="77" t="s">
        <v>836</v>
      </c>
      <c r="E257" s="87" t="s">
        <v>1106</v>
      </c>
      <c r="F257" s="98">
        <v>4</v>
      </c>
      <c r="G257" s="109"/>
      <c r="H257" s="97">
        <f t="shared" si="15"/>
        <v>0</v>
      </c>
      <c r="I257" s="60" t="str">
        <f t="shared" si="18"/>
        <v>A</v>
      </c>
      <c r="J257" s="91" t="s">
        <v>638</v>
      </c>
      <c r="K257" s="85"/>
      <c r="L257" s="85"/>
      <c r="M257" s="82"/>
      <c r="N257" s="18"/>
    </row>
    <row r="258" spans="1:14" ht="21.75">
      <c r="A258" s="40">
        <f t="shared" si="16"/>
        <v>243</v>
      </c>
      <c r="B258" s="86" t="s">
        <v>489</v>
      </c>
      <c r="C258" s="79" t="s">
        <v>242</v>
      </c>
      <c r="D258" s="77" t="s">
        <v>837</v>
      </c>
      <c r="E258" s="87" t="s">
        <v>628</v>
      </c>
      <c r="F258" s="98">
        <v>398.4</v>
      </c>
      <c r="G258" s="109"/>
      <c r="H258" s="97">
        <f t="shared" si="15"/>
        <v>0</v>
      </c>
      <c r="I258" s="60" t="str">
        <f t="shared" si="18"/>
        <v>A</v>
      </c>
      <c r="J258" s="91" t="s">
        <v>638</v>
      </c>
      <c r="K258" s="85"/>
      <c r="L258" s="85"/>
      <c r="M258" s="82"/>
      <c r="N258" s="18"/>
    </row>
    <row r="259" spans="1:14" ht="21.75">
      <c r="A259" s="40">
        <f t="shared" si="16"/>
        <v>244</v>
      </c>
      <c r="B259" s="86" t="s">
        <v>490</v>
      </c>
      <c r="C259" s="79" t="s">
        <v>242</v>
      </c>
      <c r="D259" s="77" t="s">
        <v>838</v>
      </c>
      <c r="E259" s="87" t="s">
        <v>628</v>
      </c>
      <c r="F259" s="98">
        <v>171.95</v>
      </c>
      <c r="G259" s="109"/>
      <c r="H259" s="97">
        <f t="shared" si="15"/>
        <v>0</v>
      </c>
      <c r="I259" s="60" t="str">
        <f t="shared" si="18"/>
        <v>A</v>
      </c>
      <c r="J259" s="91" t="s">
        <v>638</v>
      </c>
      <c r="K259" s="85"/>
      <c r="L259" s="85"/>
      <c r="M259" s="82"/>
      <c r="N259" s="18"/>
    </row>
    <row r="260" spans="1:14" ht="33">
      <c r="A260" s="40">
        <f t="shared" si="16"/>
        <v>245</v>
      </c>
      <c r="B260" s="86" t="s">
        <v>491</v>
      </c>
      <c r="C260" s="79" t="s">
        <v>242</v>
      </c>
      <c r="D260" s="77" t="s">
        <v>839</v>
      </c>
      <c r="E260" s="87" t="s">
        <v>628</v>
      </c>
      <c r="F260" s="98">
        <v>1438.58</v>
      </c>
      <c r="G260" s="109"/>
      <c r="H260" s="97">
        <f t="shared" si="15"/>
        <v>0</v>
      </c>
      <c r="I260" s="60" t="str">
        <f t="shared" si="18"/>
        <v>A</v>
      </c>
      <c r="J260" s="91" t="s">
        <v>638</v>
      </c>
      <c r="K260" s="85"/>
      <c r="L260" s="85"/>
      <c r="M260" s="82"/>
      <c r="N260" s="18"/>
    </row>
    <row r="261" spans="1:14" ht="21.75">
      <c r="A261" s="40">
        <f t="shared" si="16"/>
        <v>246</v>
      </c>
      <c r="B261" s="86" t="s">
        <v>492</v>
      </c>
      <c r="C261" s="79" t="s">
        <v>242</v>
      </c>
      <c r="D261" s="77" t="s">
        <v>840</v>
      </c>
      <c r="E261" s="87" t="s">
        <v>629</v>
      </c>
      <c r="F261" s="98">
        <v>726.44</v>
      </c>
      <c r="G261" s="109"/>
      <c r="H261" s="97">
        <f t="shared" si="15"/>
        <v>0</v>
      </c>
      <c r="I261" s="60" t="str">
        <f t="shared" si="18"/>
        <v>A</v>
      </c>
      <c r="J261" s="91" t="s">
        <v>638</v>
      </c>
      <c r="K261" s="85"/>
      <c r="L261" s="85"/>
      <c r="M261" s="82"/>
      <c r="N261" s="18"/>
    </row>
    <row r="262" spans="1:14" ht="12.75">
      <c r="A262" s="40">
        <f t="shared" si="16"/>
        <v>247</v>
      </c>
      <c r="B262" s="86" t="s">
        <v>493</v>
      </c>
      <c r="C262" s="79"/>
      <c r="D262" s="77" t="s">
        <v>841</v>
      </c>
      <c r="E262" s="87" t="s">
        <v>628</v>
      </c>
      <c r="F262" s="98">
        <v>246.55</v>
      </c>
      <c r="G262" s="109"/>
      <c r="H262" s="97">
        <f t="shared" si="15"/>
        <v>0</v>
      </c>
      <c r="I262" s="60" t="str">
        <f t="shared" si="18"/>
        <v>A</v>
      </c>
      <c r="J262" s="91" t="s">
        <v>638</v>
      </c>
      <c r="K262" s="85"/>
      <c r="L262" s="85"/>
      <c r="M262" s="82"/>
      <c r="N262" s="18"/>
    </row>
    <row r="263" spans="1:14" ht="12.75">
      <c r="A263" s="40">
        <f t="shared" si="16"/>
        <v>248</v>
      </c>
      <c r="B263" s="86" t="s">
        <v>494</v>
      </c>
      <c r="C263" s="79"/>
      <c r="D263" s="77" t="s">
        <v>842</v>
      </c>
      <c r="E263" s="87" t="s">
        <v>628</v>
      </c>
      <c r="F263" s="98">
        <v>5376.63</v>
      </c>
      <c r="G263" s="109"/>
      <c r="H263" s="97">
        <f t="shared" si="15"/>
        <v>0</v>
      </c>
      <c r="I263" s="60" t="str">
        <f t="shared" si="18"/>
        <v>A</v>
      </c>
      <c r="J263" s="91" t="s">
        <v>635</v>
      </c>
      <c r="K263" s="85"/>
      <c r="L263" s="85"/>
      <c r="M263" s="82"/>
      <c r="N263" s="18"/>
    </row>
    <row r="264" spans="1:14" ht="12.75">
      <c r="A264" s="40">
        <f t="shared" si="16"/>
        <v>249</v>
      </c>
      <c r="B264" s="86" t="s">
        <v>495</v>
      </c>
      <c r="C264" s="79"/>
      <c r="D264" s="77" t="s">
        <v>842</v>
      </c>
      <c r="E264" s="87" t="s">
        <v>628</v>
      </c>
      <c r="F264" s="98">
        <v>246.55</v>
      </c>
      <c r="G264" s="109"/>
      <c r="H264" s="97">
        <f t="shared" si="15"/>
        <v>0</v>
      </c>
      <c r="I264" s="60" t="str">
        <f t="shared" si="18"/>
        <v>A</v>
      </c>
      <c r="J264" s="91" t="s">
        <v>635</v>
      </c>
      <c r="K264" s="85"/>
      <c r="L264" s="85"/>
      <c r="M264" s="82"/>
      <c r="N264" s="18"/>
    </row>
    <row r="265" spans="1:14" ht="12.75">
      <c r="A265" s="40">
        <f t="shared" si="16"/>
        <v>250</v>
      </c>
      <c r="B265" s="86" t="s">
        <v>496</v>
      </c>
      <c r="C265" s="79"/>
      <c r="D265" s="77" t="s">
        <v>843</v>
      </c>
      <c r="E265" s="87" t="s">
        <v>628</v>
      </c>
      <c r="F265" s="98">
        <v>5376.63</v>
      </c>
      <c r="G265" s="109"/>
      <c r="H265" s="97">
        <f t="shared" si="15"/>
        <v>0</v>
      </c>
      <c r="I265" s="60" t="str">
        <f t="shared" si="18"/>
        <v>A</v>
      </c>
      <c r="J265" s="91" t="s">
        <v>635</v>
      </c>
      <c r="K265" s="85"/>
      <c r="L265" s="85"/>
      <c r="M265" s="82"/>
      <c r="N265" s="18"/>
    </row>
    <row r="266" spans="1:14" ht="12.75">
      <c r="A266" s="40">
        <f t="shared" si="16"/>
        <v>251</v>
      </c>
      <c r="B266" s="86" t="s">
        <v>497</v>
      </c>
      <c r="C266" s="79" t="s">
        <v>242</v>
      </c>
      <c r="D266" s="77" t="s">
        <v>844</v>
      </c>
      <c r="E266" s="87" t="s">
        <v>628</v>
      </c>
      <c r="F266" s="98">
        <v>397.63</v>
      </c>
      <c r="G266" s="109"/>
      <c r="H266" s="97">
        <f t="shared" si="15"/>
        <v>0</v>
      </c>
      <c r="I266" s="60" t="str">
        <f t="shared" si="18"/>
        <v>A</v>
      </c>
      <c r="J266" s="91" t="s">
        <v>638</v>
      </c>
      <c r="K266" s="85"/>
      <c r="L266" s="85"/>
      <c r="M266" s="82"/>
      <c r="N266" s="18"/>
    </row>
    <row r="267" spans="1:14" ht="12.75">
      <c r="A267" s="40">
        <f t="shared" si="16"/>
        <v>252</v>
      </c>
      <c r="B267" s="86" t="s">
        <v>498</v>
      </c>
      <c r="C267" s="79" t="s">
        <v>242</v>
      </c>
      <c r="D267" s="77" t="s">
        <v>845</v>
      </c>
      <c r="E267" s="87" t="s">
        <v>628</v>
      </c>
      <c r="F267" s="98">
        <v>609.71</v>
      </c>
      <c r="G267" s="109"/>
      <c r="H267" s="97">
        <f t="shared" si="15"/>
        <v>0</v>
      </c>
      <c r="I267" s="60" t="str">
        <f t="shared" si="18"/>
        <v>A</v>
      </c>
      <c r="J267" s="91" t="s">
        <v>638</v>
      </c>
      <c r="K267" s="85"/>
      <c r="L267" s="85"/>
      <c r="M267" s="82"/>
      <c r="N267" s="18"/>
    </row>
    <row r="268" spans="1:14" ht="21.75">
      <c r="A268" s="40">
        <f t="shared" si="16"/>
        <v>253</v>
      </c>
      <c r="B268" s="86" t="s">
        <v>499</v>
      </c>
      <c r="C268" s="79" t="s">
        <v>242</v>
      </c>
      <c r="D268" s="77" t="s">
        <v>846</v>
      </c>
      <c r="E268" s="87" t="s">
        <v>628</v>
      </c>
      <c r="F268" s="98">
        <v>592.17</v>
      </c>
      <c r="G268" s="109"/>
      <c r="H268" s="97">
        <f t="shared" si="15"/>
        <v>0</v>
      </c>
      <c r="I268" s="60" t="str">
        <f t="shared" si="18"/>
        <v>A</v>
      </c>
      <c r="J268" s="91" t="s">
        <v>638</v>
      </c>
      <c r="K268" s="85"/>
      <c r="L268" s="85"/>
      <c r="M268" s="82"/>
      <c r="N268" s="18"/>
    </row>
    <row r="269" spans="1:14" ht="21.75">
      <c r="A269" s="40">
        <f t="shared" si="16"/>
        <v>254</v>
      </c>
      <c r="B269" s="86" t="s">
        <v>500</v>
      </c>
      <c r="C269" s="79" t="s">
        <v>242</v>
      </c>
      <c r="D269" s="77" t="s">
        <v>847</v>
      </c>
      <c r="E269" s="87" t="s">
        <v>628</v>
      </c>
      <c r="F269" s="98">
        <v>172.28</v>
      </c>
      <c r="G269" s="109"/>
      <c r="H269" s="97">
        <f t="shared" si="15"/>
        <v>0</v>
      </c>
      <c r="I269" s="60" t="str">
        <f t="shared" si="18"/>
        <v>A</v>
      </c>
      <c r="J269" s="91" t="s">
        <v>638</v>
      </c>
      <c r="K269" s="85"/>
      <c r="L269" s="85"/>
      <c r="M269" s="82"/>
      <c r="N269" s="18"/>
    </row>
    <row r="270" spans="1:14" ht="33">
      <c r="A270" s="40">
        <f t="shared" si="16"/>
        <v>255</v>
      </c>
      <c r="B270" s="86" t="s">
        <v>501</v>
      </c>
      <c r="C270" s="79" t="s">
        <v>242</v>
      </c>
      <c r="D270" s="77" t="s">
        <v>848</v>
      </c>
      <c r="E270" s="87" t="s">
        <v>629</v>
      </c>
      <c r="F270" s="98">
        <v>82.95</v>
      </c>
      <c r="G270" s="109"/>
      <c r="H270" s="97">
        <f t="shared" si="15"/>
        <v>0</v>
      </c>
      <c r="I270" s="60" t="str">
        <f t="shared" si="18"/>
        <v>A</v>
      </c>
      <c r="J270" s="91" t="s">
        <v>638</v>
      </c>
      <c r="K270" s="85"/>
      <c r="L270" s="85"/>
      <c r="M270" s="82"/>
      <c r="N270" s="18"/>
    </row>
    <row r="271" spans="1:14" ht="12.75">
      <c r="A271" s="40">
        <f t="shared" si="16"/>
        <v>256</v>
      </c>
      <c r="B271" s="86" t="s">
        <v>502</v>
      </c>
      <c r="C271" s="79" t="s">
        <v>242</v>
      </c>
      <c r="D271" s="77" t="s">
        <v>849</v>
      </c>
      <c r="E271" s="87" t="s">
        <v>629</v>
      </c>
      <c r="F271" s="98">
        <v>360.84</v>
      </c>
      <c r="G271" s="109"/>
      <c r="H271" s="97">
        <f t="shared" si="15"/>
        <v>0</v>
      </c>
      <c r="I271" s="60" t="str">
        <f t="shared" si="18"/>
        <v>A</v>
      </c>
      <c r="J271" s="91" t="s">
        <v>638</v>
      </c>
      <c r="K271" s="85"/>
      <c r="L271" s="85"/>
      <c r="M271" s="82"/>
      <c r="N271" s="18"/>
    </row>
    <row r="272" spans="1:14" ht="12.75">
      <c r="A272" s="40">
        <f t="shared" si="16"/>
        <v>257</v>
      </c>
      <c r="B272" s="86" t="s">
        <v>503</v>
      </c>
      <c r="C272" s="79"/>
      <c r="D272" s="77" t="s">
        <v>850</v>
      </c>
      <c r="E272" s="87" t="s">
        <v>629</v>
      </c>
      <c r="F272" s="98">
        <v>249.64</v>
      </c>
      <c r="G272" s="109"/>
      <c r="H272" s="97">
        <f aca="true" t="shared" si="19" ref="H272:H335">+IF(AND(F272="",G272=""),"",ROUND(F272*G272,2))</f>
        <v>0</v>
      </c>
      <c r="I272" s="60" t="str">
        <f t="shared" si="18"/>
        <v>A</v>
      </c>
      <c r="J272" s="91" t="s">
        <v>638</v>
      </c>
      <c r="K272" s="85"/>
      <c r="L272" s="85"/>
      <c r="M272" s="82"/>
      <c r="N272" s="18"/>
    </row>
    <row r="273" spans="1:14" ht="12.75">
      <c r="A273" s="40">
        <f aca="true" t="shared" si="20" ref="A273:A336">A272+1</f>
        <v>258</v>
      </c>
      <c r="B273" s="86" t="s">
        <v>504</v>
      </c>
      <c r="C273" s="79"/>
      <c r="D273" s="77" t="s">
        <v>851</v>
      </c>
      <c r="E273" s="87" t="s">
        <v>629</v>
      </c>
      <c r="F273" s="98">
        <v>135.9</v>
      </c>
      <c r="G273" s="109"/>
      <c r="H273" s="97">
        <f t="shared" si="19"/>
        <v>0</v>
      </c>
      <c r="I273" s="60" t="str">
        <f t="shared" si="18"/>
        <v>A</v>
      </c>
      <c r="J273" s="91" t="s">
        <v>638</v>
      </c>
      <c r="K273" s="85"/>
      <c r="L273" s="85"/>
      <c r="M273" s="82"/>
      <c r="N273" s="18"/>
    </row>
    <row r="274" spans="1:14" ht="12.75">
      <c r="A274" s="40">
        <f t="shared" si="20"/>
        <v>259</v>
      </c>
      <c r="B274" s="86" t="s">
        <v>505</v>
      </c>
      <c r="C274" s="79" t="s">
        <v>242</v>
      </c>
      <c r="D274" s="77" t="s">
        <v>852</v>
      </c>
      <c r="E274" s="87" t="s">
        <v>629</v>
      </c>
      <c r="F274" s="98">
        <v>9.4</v>
      </c>
      <c r="G274" s="109"/>
      <c r="H274" s="97">
        <f t="shared" si="19"/>
        <v>0</v>
      </c>
      <c r="I274" s="60" t="str">
        <f t="shared" si="18"/>
        <v>A</v>
      </c>
      <c r="J274" s="91" t="s">
        <v>638</v>
      </c>
      <c r="K274" s="85"/>
      <c r="L274" s="85"/>
      <c r="M274" s="82"/>
      <c r="N274" s="18"/>
    </row>
    <row r="275" spans="1:14" ht="12.75">
      <c r="A275" s="40">
        <f t="shared" si="20"/>
        <v>260</v>
      </c>
      <c r="B275" s="86" t="s">
        <v>506</v>
      </c>
      <c r="C275" s="79" t="s">
        <v>242</v>
      </c>
      <c r="D275" s="77" t="s">
        <v>853</v>
      </c>
      <c r="E275" s="87" t="s">
        <v>629</v>
      </c>
      <c r="F275" s="98">
        <v>31.9</v>
      </c>
      <c r="G275" s="109"/>
      <c r="H275" s="97">
        <f t="shared" si="19"/>
        <v>0</v>
      </c>
      <c r="I275" s="60" t="str">
        <f t="shared" si="18"/>
        <v>A</v>
      </c>
      <c r="J275" s="91" t="s">
        <v>638</v>
      </c>
      <c r="K275" s="85"/>
      <c r="L275" s="85"/>
      <c r="M275" s="82"/>
      <c r="N275" s="18"/>
    </row>
    <row r="276" spans="1:14" ht="12.75">
      <c r="A276" s="40">
        <f t="shared" si="20"/>
        <v>261</v>
      </c>
      <c r="B276" s="86" t="s">
        <v>507</v>
      </c>
      <c r="C276" s="79" t="s">
        <v>242</v>
      </c>
      <c r="D276" s="77" t="s">
        <v>854</v>
      </c>
      <c r="E276" s="87" t="s">
        <v>629</v>
      </c>
      <c r="F276" s="98">
        <v>5.29</v>
      </c>
      <c r="G276" s="109"/>
      <c r="H276" s="97">
        <f t="shared" si="19"/>
        <v>0</v>
      </c>
      <c r="I276" s="60" t="str">
        <f t="shared" si="18"/>
        <v>A</v>
      </c>
      <c r="J276" s="91" t="s">
        <v>638</v>
      </c>
      <c r="K276" s="85"/>
      <c r="L276" s="85"/>
      <c r="M276" s="82"/>
      <c r="N276" s="18"/>
    </row>
    <row r="277" spans="1:14" ht="12.75">
      <c r="A277" s="40">
        <f t="shared" si="20"/>
        <v>262</v>
      </c>
      <c r="B277" s="86" t="s">
        <v>508</v>
      </c>
      <c r="C277" s="79"/>
      <c r="D277" s="77" t="s">
        <v>855</v>
      </c>
      <c r="E277" s="87" t="s">
        <v>626</v>
      </c>
      <c r="F277" s="98">
        <v>12.94</v>
      </c>
      <c r="G277" s="109"/>
      <c r="H277" s="97">
        <f t="shared" si="19"/>
        <v>0</v>
      </c>
      <c r="I277" s="60" t="str">
        <f t="shared" si="18"/>
        <v>A</v>
      </c>
      <c r="J277" s="91" t="s">
        <v>635</v>
      </c>
      <c r="K277" s="85"/>
      <c r="L277" s="85"/>
      <c r="M277" s="82"/>
      <c r="N277" s="18"/>
    </row>
    <row r="278" spans="1:14" ht="21.75">
      <c r="A278" s="40">
        <f t="shared" si="20"/>
        <v>263</v>
      </c>
      <c r="B278" s="86" t="s">
        <v>509</v>
      </c>
      <c r="C278" s="79"/>
      <c r="D278" s="77" t="s">
        <v>856</v>
      </c>
      <c r="E278" s="87" t="s">
        <v>628</v>
      </c>
      <c r="F278" s="98">
        <v>195.07</v>
      </c>
      <c r="G278" s="109"/>
      <c r="H278" s="97">
        <f t="shared" si="19"/>
        <v>0</v>
      </c>
      <c r="I278" s="60" t="str">
        <f t="shared" si="18"/>
        <v>A</v>
      </c>
      <c r="J278" s="91" t="s">
        <v>635</v>
      </c>
      <c r="K278" s="85"/>
      <c r="L278" s="85"/>
      <c r="M278" s="82"/>
      <c r="N278" s="18"/>
    </row>
    <row r="279" spans="1:14" ht="12.75">
      <c r="A279" s="40">
        <f t="shared" si="20"/>
        <v>264</v>
      </c>
      <c r="B279" s="86" t="s">
        <v>510</v>
      </c>
      <c r="C279" s="79" t="s">
        <v>242</v>
      </c>
      <c r="D279" s="77" t="s">
        <v>857</v>
      </c>
      <c r="E279" s="87" t="s">
        <v>1106</v>
      </c>
      <c r="F279" s="98">
        <v>1</v>
      </c>
      <c r="G279" s="109"/>
      <c r="H279" s="97">
        <f t="shared" si="19"/>
        <v>0</v>
      </c>
      <c r="I279" s="60" t="str">
        <f t="shared" si="18"/>
        <v>A</v>
      </c>
      <c r="J279" s="91" t="s">
        <v>635</v>
      </c>
      <c r="K279" s="85"/>
      <c r="L279" s="85"/>
      <c r="M279" s="82"/>
      <c r="N279" s="18"/>
    </row>
    <row r="280" spans="1:14" ht="12.75">
      <c r="A280" s="40">
        <f t="shared" si="20"/>
        <v>265</v>
      </c>
      <c r="B280" s="86" t="s">
        <v>511</v>
      </c>
      <c r="C280" s="79" t="s">
        <v>242</v>
      </c>
      <c r="D280" s="77" t="s">
        <v>858</v>
      </c>
      <c r="E280" s="87" t="s">
        <v>1106</v>
      </c>
      <c r="F280" s="98">
        <v>1</v>
      </c>
      <c r="G280" s="109"/>
      <c r="H280" s="97">
        <f t="shared" si="19"/>
        <v>0</v>
      </c>
      <c r="I280" s="60" t="str">
        <f t="shared" si="18"/>
        <v>A</v>
      </c>
      <c r="J280" s="91" t="s">
        <v>635</v>
      </c>
      <c r="K280" s="85"/>
      <c r="L280" s="85"/>
      <c r="M280" s="82"/>
      <c r="N280" s="18"/>
    </row>
    <row r="281" spans="1:14" ht="12.75">
      <c r="A281" s="40">
        <f t="shared" si="20"/>
        <v>266</v>
      </c>
      <c r="B281" s="86" t="s">
        <v>512</v>
      </c>
      <c r="C281" s="79" t="s">
        <v>242</v>
      </c>
      <c r="D281" s="77" t="s">
        <v>859</v>
      </c>
      <c r="E281" s="87" t="s">
        <v>1106</v>
      </c>
      <c r="F281" s="98">
        <v>1</v>
      </c>
      <c r="G281" s="109"/>
      <c r="H281" s="97">
        <f t="shared" si="19"/>
        <v>0</v>
      </c>
      <c r="I281" s="60" t="str">
        <f t="shared" si="18"/>
        <v>A</v>
      </c>
      <c r="J281" s="91" t="s">
        <v>635</v>
      </c>
      <c r="K281" s="85"/>
      <c r="L281" s="85"/>
      <c r="M281" s="82"/>
      <c r="N281" s="18"/>
    </row>
    <row r="282" spans="1:14" ht="12.75">
      <c r="A282" s="40">
        <f t="shared" si="20"/>
        <v>267</v>
      </c>
      <c r="B282" s="86" t="s">
        <v>513</v>
      </c>
      <c r="C282" s="79" t="s">
        <v>242</v>
      </c>
      <c r="D282" s="77" t="s">
        <v>860</v>
      </c>
      <c r="E282" s="87" t="s">
        <v>1106</v>
      </c>
      <c r="F282" s="98">
        <v>1</v>
      </c>
      <c r="G282" s="109"/>
      <c r="H282" s="97">
        <f t="shared" si="19"/>
        <v>0</v>
      </c>
      <c r="I282" s="60" t="str">
        <f t="shared" si="18"/>
        <v>A</v>
      </c>
      <c r="J282" s="91" t="s">
        <v>635</v>
      </c>
      <c r="K282" s="85"/>
      <c r="L282" s="85"/>
      <c r="M282" s="82"/>
      <c r="N282" s="18"/>
    </row>
    <row r="283" spans="1:14" ht="21.75">
      <c r="A283" s="40">
        <f t="shared" si="20"/>
        <v>268</v>
      </c>
      <c r="B283" s="86" t="s">
        <v>514</v>
      </c>
      <c r="C283" s="79" t="s">
        <v>242</v>
      </c>
      <c r="D283" s="77" t="s">
        <v>861</v>
      </c>
      <c r="E283" s="87" t="s">
        <v>1106</v>
      </c>
      <c r="F283" s="98">
        <v>1</v>
      </c>
      <c r="G283" s="109"/>
      <c r="H283" s="97">
        <f t="shared" si="19"/>
        <v>0</v>
      </c>
      <c r="I283" s="60" t="str">
        <f aca="true" t="shared" si="21" ref="I283:I304">IF(E283&lt;&gt;"","A","")</f>
        <v>A</v>
      </c>
      <c r="J283" s="91" t="s">
        <v>635</v>
      </c>
      <c r="K283" s="85"/>
      <c r="L283" s="85"/>
      <c r="M283" s="82"/>
      <c r="N283" s="18"/>
    </row>
    <row r="284" spans="1:14" ht="21.75">
      <c r="A284" s="40">
        <f t="shared" si="20"/>
        <v>269</v>
      </c>
      <c r="B284" s="86" t="s">
        <v>515</v>
      </c>
      <c r="C284" s="79" t="s">
        <v>242</v>
      </c>
      <c r="D284" s="77" t="s">
        <v>862</v>
      </c>
      <c r="E284" s="87" t="s">
        <v>1106</v>
      </c>
      <c r="F284" s="98">
        <v>2</v>
      </c>
      <c r="G284" s="109"/>
      <c r="H284" s="97">
        <f t="shared" si="19"/>
        <v>0</v>
      </c>
      <c r="I284" s="60" t="str">
        <f t="shared" si="21"/>
        <v>A</v>
      </c>
      <c r="J284" s="91" t="s">
        <v>635</v>
      </c>
      <c r="K284" s="85"/>
      <c r="L284" s="85"/>
      <c r="M284" s="82"/>
      <c r="N284" s="18"/>
    </row>
    <row r="285" spans="1:14" ht="21.75">
      <c r="A285" s="40">
        <f t="shared" si="20"/>
        <v>270</v>
      </c>
      <c r="B285" s="86" t="s">
        <v>516</v>
      </c>
      <c r="C285" s="79" t="s">
        <v>242</v>
      </c>
      <c r="D285" s="77" t="s">
        <v>863</v>
      </c>
      <c r="E285" s="87" t="s">
        <v>629</v>
      </c>
      <c r="F285" s="98">
        <v>30</v>
      </c>
      <c r="G285" s="109"/>
      <c r="H285" s="97">
        <f t="shared" si="19"/>
        <v>0</v>
      </c>
      <c r="I285" s="60" t="str">
        <f t="shared" si="21"/>
        <v>A</v>
      </c>
      <c r="J285" s="91" t="s">
        <v>638</v>
      </c>
      <c r="K285" s="85"/>
      <c r="L285" s="85"/>
      <c r="M285" s="82"/>
      <c r="N285" s="18"/>
    </row>
    <row r="286" spans="1:14" ht="21.75">
      <c r="A286" s="40">
        <f t="shared" si="20"/>
        <v>271</v>
      </c>
      <c r="B286" s="86" t="s">
        <v>517</v>
      </c>
      <c r="C286" s="79" t="s">
        <v>242</v>
      </c>
      <c r="D286" s="77" t="s">
        <v>864</v>
      </c>
      <c r="E286" s="87" t="s">
        <v>1106</v>
      </c>
      <c r="F286" s="98">
        <v>11</v>
      </c>
      <c r="G286" s="109"/>
      <c r="H286" s="97">
        <f t="shared" si="19"/>
        <v>0</v>
      </c>
      <c r="I286" s="60" t="str">
        <f t="shared" si="21"/>
        <v>A</v>
      </c>
      <c r="J286" s="91" t="s">
        <v>638</v>
      </c>
      <c r="K286" s="85"/>
      <c r="L286" s="85"/>
      <c r="M286" s="82"/>
      <c r="N286" s="18"/>
    </row>
    <row r="287" spans="1:14" ht="21.75">
      <c r="A287" s="40">
        <f t="shared" si="20"/>
        <v>272</v>
      </c>
      <c r="B287" s="86" t="s">
        <v>518</v>
      </c>
      <c r="C287" s="79" t="s">
        <v>242</v>
      </c>
      <c r="D287" s="77" t="s">
        <v>865</v>
      </c>
      <c r="E287" s="87" t="s">
        <v>1106</v>
      </c>
      <c r="F287" s="98">
        <v>26</v>
      </c>
      <c r="G287" s="109"/>
      <c r="H287" s="97">
        <f t="shared" si="19"/>
        <v>0</v>
      </c>
      <c r="I287" s="60" t="str">
        <f t="shared" si="21"/>
        <v>A</v>
      </c>
      <c r="J287" s="91" t="s">
        <v>638</v>
      </c>
      <c r="K287" s="85"/>
      <c r="L287" s="85"/>
      <c r="M287" s="82"/>
      <c r="N287" s="18"/>
    </row>
    <row r="288" spans="1:14" ht="21.75">
      <c r="A288" s="40">
        <f t="shared" si="20"/>
        <v>273</v>
      </c>
      <c r="B288" s="86" t="s">
        <v>519</v>
      </c>
      <c r="C288" s="79" t="s">
        <v>242</v>
      </c>
      <c r="D288" s="77" t="s">
        <v>866</v>
      </c>
      <c r="E288" s="87" t="s">
        <v>1106</v>
      </c>
      <c r="F288" s="98">
        <v>5</v>
      </c>
      <c r="G288" s="109"/>
      <c r="H288" s="97">
        <f t="shared" si="19"/>
        <v>0</v>
      </c>
      <c r="I288" s="60" t="str">
        <f t="shared" si="21"/>
        <v>A</v>
      </c>
      <c r="J288" s="91" t="s">
        <v>638</v>
      </c>
      <c r="K288" s="85"/>
      <c r="L288" s="85"/>
      <c r="M288" s="82"/>
      <c r="N288" s="18"/>
    </row>
    <row r="289" spans="1:14" ht="21.75">
      <c r="A289" s="40">
        <f t="shared" si="20"/>
        <v>274</v>
      </c>
      <c r="B289" s="86" t="s">
        <v>520</v>
      </c>
      <c r="C289" s="79" t="s">
        <v>242</v>
      </c>
      <c r="D289" s="77" t="s">
        <v>867</v>
      </c>
      <c r="E289" s="87" t="s">
        <v>1106</v>
      </c>
      <c r="F289" s="98">
        <v>1</v>
      </c>
      <c r="G289" s="109"/>
      <c r="H289" s="97">
        <f t="shared" si="19"/>
        <v>0</v>
      </c>
      <c r="I289" s="60" t="str">
        <f t="shared" si="21"/>
        <v>A</v>
      </c>
      <c r="J289" s="91" t="s">
        <v>638</v>
      </c>
      <c r="K289" s="85"/>
      <c r="L289" s="85"/>
      <c r="M289" s="82"/>
      <c r="N289" s="18"/>
    </row>
    <row r="290" spans="1:14" ht="21.75">
      <c r="A290" s="40">
        <f t="shared" si="20"/>
        <v>275</v>
      </c>
      <c r="B290" s="86" t="s">
        <v>521</v>
      </c>
      <c r="C290" s="79" t="s">
        <v>242</v>
      </c>
      <c r="D290" s="77" t="s">
        <v>868</v>
      </c>
      <c r="E290" s="87" t="s">
        <v>1106</v>
      </c>
      <c r="F290" s="98">
        <v>75</v>
      </c>
      <c r="G290" s="109"/>
      <c r="H290" s="97">
        <f t="shared" si="19"/>
        <v>0</v>
      </c>
      <c r="I290" s="60" t="str">
        <f t="shared" si="21"/>
        <v>A</v>
      </c>
      <c r="J290" s="91" t="s">
        <v>638</v>
      </c>
      <c r="K290" s="85"/>
      <c r="L290" s="85"/>
      <c r="M290" s="82"/>
      <c r="N290" s="18"/>
    </row>
    <row r="291" spans="1:14" ht="21.75">
      <c r="A291" s="40">
        <f t="shared" si="20"/>
        <v>276</v>
      </c>
      <c r="B291" s="86" t="s">
        <v>522</v>
      </c>
      <c r="C291" s="79" t="s">
        <v>242</v>
      </c>
      <c r="D291" s="77" t="s">
        <v>869</v>
      </c>
      <c r="E291" s="87" t="s">
        <v>1106</v>
      </c>
      <c r="F291" s="98">
        <v>16</v>
      </c>
      <c r="G291" s="109"/>
      <c r="H291" s="97">
        <f t="shared" si="19"/>
        <v>0</v>
      </c>
      <c r="I291" s="60" t="str">
        <f t="shared" si="21"/>
        <v>A</v>
      </c>
      <c r="J291" s="91" t="s">
        <v>638</v>
      </c>
      <c r="K291" s="85"/>
      <c r="L291" s="85"/>
      <c r="M291" s="82"/>
      <c r="N291" s="18"/>
    </row>
    <row r="292" spans="1:14" ht="21.75">
      <c r="A292" s="40">
        <f t="shared" si="20"/>
        <v>277</v>
      </c>
      <c r="B292" s="86" t="s">
        <v>523</v>
      </c>
      <c r="C292" s="79" t="s">
        <v>242</v>
      </c>
      <c r="D292" s="77" t="s">
        <v>870</v>
      </c>
      <c r="E292" s="87" t="s">
        <v>1106</v>
      </c>
      <c r="F292" s="98">
        <v>120</v>
      </c>
      <c r="G292" s="109"/>
      <c r="H292" s="97">
        <f t="shared" si="19"/>
        <v>0</v>
      </c>
      <c r="I292" s="60" t="str">
        <f t="shared" si="21"/>
        <v>A</v>
      </c>
      <c r="J292" s="91" t="s">
        <v>638</v>
      </c>
      <c r="K292" s="85"/>
      <c r="L292" s="85"/>
      <c r="M292" s="82"/>
      <c r="N292" s="18"/>
    </row>
    <row r="293" spans="1:14" ht="21.75">
      <c r="A293" s="40">
        <f t="shared" si="20"/>
        <v>278</v>
      </c>
      <c r="B293" s="86" t="s">
        <v>524</v>
      </c>
      <c r="C293" s="79" t="s">
        <v>242</v>
      </c>
      <c r="D293" s="77" t="s">
        <v>871</v>
      </c>
      <c r="E293" s="87" t="s">
        <v>1106</v>
      </c>
      <c r="F293" s="98">
        <v>10</v>
      </c>
      <c r="G293" s="109"/>
      <c r="H293" s="97">
        <f t="shared" si="19"/>
        <v>0</v>
      </c>
      <c r="I293" s="60" t="str">
        <f t="shared" si="21"/>
        <v>A</v>
      </c>
      <c r="J293" s="91" t="s">
        <v>638</v>
      </c>
      <c r="K293" s="85"/>
      <c r="L293" s="85"/>
      <c r="M293" s="82"/>
      <c r="N293" s="18"/>
    </row>
    <row r="294" spans="1:14" ht="21.75">
      <c r="A294" s="40">
        <f t="shared" si="20"/>
        <v>279</v>
      </c>
      <c r="B294" s="86" t="s">
        <v>525</v>
      </c>
      <c r="C294" s="79" t="s">
        <v>242</v>
      </c>
      <c r="D294" s="77" t="s">
        <v>872</v>
      </c>
      <c r="E294" s="87" t="s">
        <v>1106</v>
      </c>
      <c r="F294" s="98">
        <v>5</v>
      </c>
      <c r="G294" s="109"/>
      <c r="H294" s="97">
        <f t="shared" si="19"/>
        <v>0</v>
      </c>
      <c r="I294" s="60" t="str">
        <f t="shared" si="21"/>
        <v>A</v>
      </c>
      <c r="J294" s="91" t="s">
        <v>638</v>
      </c>
      <c r="K294" s="85"/>
      <c r="L294" s="85"/>
      <c r="M294" s="82"/>
      <c r="N294" s="18"/>
    </row>
    <row r="295" spans="1:14" ht="21.75">
      <c r="A295" s="40">
        <f t="shared" si="20"/>
        <v>280</v>
      </c>
      <c r="B295" s="86" t="s">
        <v>526</v>
      </c>
      <c r="C295" s="79" t="s">
        <v>242</v>
      </c>
      <c r="D295" s="77" t="s">
        <v>873</v>
      </c>
      <c r="E295" s="87" t="s">
        <v>1106</v>
      </c>
      <c r="F295" s="98">
        <v>39</v>
      </c>
      <c r="G295" s="109"/>
      <c r="H295" s="97">
        <f t="shared" si="19"/>
        <v>0</v>
      </c>
      <c r="I295" s="60" t="str">
        <f t="shared" si="21"/>
        <v>A</v>
      </c>
      <c r="J295" s="91" t="s">
        <v>638</v>
      </c>
      <c r="K295" s="85"/>
      <c r="L295" s="85"/>
      <c r="M295" s="82"/>
      <c r="N295" s="18"/>
    </row>
    <row r="296" spans="1:14" ht="21.75">
      <c r="A296" s="40">
        <f t="shared" si="20"/>
        <v>281</v>
      </c>
      <c r="B296" s="86" t="s">
        <v>527</v>
      </c>
      <c r="C296" s="79" t="s">
        <v>242</v>
      </c>
      <c r="D296" s="77" t="s">
        <v>874</v>
      </c>
      <c r="E296" s="87" t="s">
        <v>1106</v>
      </c>
      <c r="F296" s="98">
        <v>4</v>
      </c>
      <c r="G296" s="109"/>
      <c r="H296" s="97">
        <f t="shared" si="19"/>
        <v>0</v>
      </c>
      <c r="I296" s="60" t="str">
        <f t="shared" si="21"/>
        <v>A</v>
      </c>
      <c r="J296" s="91" t="s">
        <v>638</v>
      </c>
      <c r="K296" s="85"/>
      <c r="L296" s="85"/>
      <c r="M296" s="82"/>
      <c r="N296" s="18"/>
    </row>
    <row r="297" spans="1:14" ht="21.75">
      <c r="A297" s="40">
        <f t="shared" si="20"/>
        <v>282</v>
      </c>
      <c r="B297" s="86" t="s">
        <v>528</v>
      </c>
      <c r="C297" s="79" t="s">
        <v>242</v>
      </c>
      <c r="D297" s="77" t="s">
        <v>875</v>
      </c>
      <c r="E297" s="87" t="s">
        <v>1106</v>
      </c>
      <c r="F297" s="98">
        <v>2</v>
      </c>
      <c r="G297" s="109"/>
      <c r="H297" s="97">
        <f t="shared" si="19"/>
        <v>0</v>
      </c>
      <c r="I297" s="60" t="str">
        <f t="shared" si="21"/>
        <v>A</v>
      </c>
      <c r="J297" s="91" t="s">
        <v>638</v>
      </c>
      <c r="K297" s="85"/>
      <c r="L297" s="85"/>
      <c r="M297" s="82"/>
      <c r="N297" s="18"/>
    </row>
    <row r="298" spans="1:14" ht="33">
      <c r="A298" s="40">
        <f t="shared" si="20"/>
        <v>283</v>
      </c>
      <c r="B298" s="86" t="s">
        <v>529</v>
      </c>
      <c r="C298" s="79" t="s">
        <v>242</v>
      </c>
      <c r="D298" s="77" t="s">
        <v>624</v>
      </c>
      <c r="E298" s="87" t="s">
        <v>1106</v>
      </c>
      <c r="F298" s="98">
        <v>2</v>
      </c>
      <c r="G298" s="109"/>
      <c r="H298" s="97">
        <f t="shared" si="19"/>
        <v>0</v>
      </c>
      <c r="I298" s="60" t="str">
        <f t="shared" si="21"/>
        <v>A</v>
      </c>
      <c r="J298" s="91" t="s">
        <v>638</v>
      </c>
      <c r="K298" s="85"/>
      <c r="L298" s="85"/>
      <c r="M298" s="82"/>
      <c r="N298" s="18"/>
    </row>
    <row r="299" spans="1:14" ht="21.75">
      <c r="A299" s="40">
        <f t="shared" si="20"/>
        <v>284</v>
      </c>
      <c r="B299" s="86" t="s">
        <v>530</v>
      </c>
      <c r="C299" s="79" t="s">
        <v>242</v>
      </c>
      <c r="D299" s="77" t="s">
        <v>876</v>
      </c>
      <c r="E299" s="87" t="s">
        <v>1106</v>
      </c>
      <c r="F299" s="98">
        <v>18</v>
      </c>
      <c r="G299" s="109"/>
      <c r="H299" s="97">
        <f t="shared" si="19"/>
        <v>0</v>
      </c>
      <c r="I299" s="60" t="str">
        <f t="shared" si="21"/>
        <v>A</v>
      </c>
      <c r="J299" s="91" t="s">
        <v>638</v>
      </c>
      <c r="K299" s="85"/>
      <c r="L299" s="85"/>
      <c r="M299" s="82"/>
      <c r="N299" s="18"/>
    </row>
    <row r="300" spans="1:14" ht="21.75">
      <c r="A300" s="40">
        <f t="shared" si="20"/>
        <v>285</v>
      </c>
      <c r="B300" s="86" t="s">
        <v>531</v>
      </c>
      <c r="C300" s="79" t="s">
        <v>242</v>
      </c>
      <c r="D300" s="77" t="s">
        <v>877</v>
      </c>
      <c r="E300" s="87" t="s">
        <v>1106</v>
      </c>
      <c r="F300" s="98">
        <v>6</v>
      </c>
      <c r="G300" s="109"/>
      <c r="H300" s="97">
        <f t="shared" si="19"/>
        <v>0</v>
      </c>
      <c r="I300" s="60" t="str">
        <f t="shared" si="21"/>
        <v>A</v>
      </c>
      <c r="J300" s="91" t="s">
        <v>638</v>
      </c>
      <c r="K300" s="85"/>
      <c r="L300" s="85"/>
      <c r="M300" s="82"/>
      <c r="N300" s="18"/>
    </row>
    <row r="301" spans="1:14" ht="12.75">
      <c r="A301" s="40">
        <f t="shared" si="20"/>
        <v>286</v>
      </c>
      <c r="B301" s="86" t="s">
        <v>532</v>
      </c>
      <c r="C301" s="79" t="s">
        <v>242</v>
      </c>
      <c r="D301" s="77" t="s">
        <v>878</v>
      </c>
      <c r="E301" s="87" t="s">
        <v>1106</v>
      </c>
      <c r="F301" s="98">
        <v>12</v>
      </c>
      <c r="G301" s="109"/>
      <c r="H301" s="97">
        <f t="shared" si="19"/>
        <v>0</v>
      </c>
      <c r="I301" s="60" t="str">
        <f t="shared" si="21"/>
        <v>A</v>
      </c>
      <c r="J301" s="91" t="s">
        <v>638</v>
      </c>
      <c r="K301" s="85"/>
      <c r="L301" s="85"/>
      <c r="M301" s="82"/>
      <c r="N301" s="18"/>
    </row>
    <row r="302" spans="1:14" ht="21.75">
      <c r="A302" s="40">
        <f t="shared" si="20"/>
        <v>287</v>
      </c>
      <c r="B302" s="86" t="s">
        <v>533</v>
      </c>
      <c r="C302" s="79" t="s">
        <v>242</v>
      </c>
      <c r="D302" s="77" t="s">
        <v>879</v>
      </c>
      <c r="E302" s="87" t="s">
        <v>1106</v>
      </c>
      <c r="F302" s="98">
        <v>1</v>
      </c>
      <c r="G302" s="109"/>
      <c r="H302" s="97">
        <f t="shared" si="19"/>
        <v>0</v>
      </c>
      <c r="I302" s="60" t="str">
        <f t="shared" si="21"/>
        <v>A</v>
      </c>
      <c r="J302" s="91" t="s">
        <v>638</v>
      </c>
      <c r="K302" s="85"/>
      <c r="L302" s="85"/>
      <c r="M302" s="82"/>
      <c r="N302" s="18"/>
    </row>
    <row r="303" spans="1:14" ht="21.75">
      <c r="A303" s="40">
        <f t="shared" si="20"/>
        <v>288</v>
      </c>
      <c r="B303" s="86" t="s">
        <v>534</v>
      </c>
      <c r="C303" s="79" t="s">
        <v>242</v>
      </c>
      <c r="D303" s="77" t="s">
        <v>880</v>
      </c>
      <c r="E303" s="87" t="s">
        <v>1106</v>
      </c>
      <c r="F303" s="98">
        <v>4</v>
      </c>
      <c r="G303" s="109"/>
      <c r="H303" s="97">
        <f t="shared" si="19"/>
        <v>0</v>
      </c>
      <c r="I303" s="60" t="str">
        <f t="shared" si="21"/>
        <v>A</v>
      </c>
      <c r="J303" s="91" t="s">
        <v>638</v>
      </c>
      <c r="K303" s="85"/>
      <c r="L303" s="85"/>
      <c r="M303" s="82"/>
      <c r="N303" s="18"/>
    </row>
    <row r="304" spans="1:14" ht="21.75">
      <c r="A304" s="40">
        <f t="shared" si="20"/>
        <v>289</v>
      </c>
      <c r="B304" s="86" t="s">
        <v>535</v>
      </c>
      <c r="C304" s="79" t="s">
        <v>242</v>
      </c>
      <c r="D304" s="77" t="s">
        <v>881</v>
      </c>
      <c r="E304" s="87" t="s">
        <v>1106</v>
      </c>
      <c r="F304" s="98">
        <v>1</v>
      </c>
      <c r="G304" s="109"/>
      <c r="H304" s="97">
        <f t="shared" si="19"/>
        <v>0</v>
      </c>
      <c r="I304" s="60" t="str">
        <f t="shared" si="21"/>
        <v>A</v>
      </c>
      <c r="J304" s="91" t="s">
        <v>638</v>
      </c>
      <c r="K304" s="85"/>
      <c r="L304" s="85"/>
      <c r="M304" s="82"/>
      <c r="N304" s="18"/>
    </row>
    <row r="305" spans="1:14" ht="21.75">
      <c r="A305" s="40">
        <f t="shared" si="20"/>
        <v>290</v>
      </c>
      <c r="B305" s="86" t="s">
        <v>976</v>
      </c>
      <c r="C305" s="79" t="s">
        <v>242</v>
      </c>
      <c r="D305" s="77" t="s">
        <v>977</v>
      </c>
      <c r="E305" s="87" t="s">
        <v>1106</v>
      </c>
      <c r="F305" s="98">
        <v>1</v>
      </c>
      <c r="G305" s="109"/>
      <c r="H305" s="97">
        <f t="shared" si="19"/>
        <v>0</v>
      </c>
      <c r="I305" s="60" t="s">
        <v>969</v>
      </c>
      <c r="J305" s="91" t="s">
        <v>638</v>
      </c>
      <c r="K305" s="85"/>
      <c r="L305" s="85"/>
      <c r="M305" s="82"/>
      <c r="N305" s="18"/>
    </row>
    <row r="306" spans="1:14" ht="12.75">
      <c r="A306" s="40">
        <f t="shared" si="20"/>
        <v>291</v>
      </c>
      <c r="B306" s="86" t="s">
        <v>536</v>
      </c>
      <c r="C306" s="79" t="s">
        <v>242</v>
      </c>
      <c r="D306" s="77" t="s">
        <v>882</v>
      </c>
      <c r="E306" s="87" t="s">
        <v>628</v>
      </c>
      <c r="F306" s="98">
        <v>279</v>
      </c>
      <c r="G306" s="109"/>
      <c r="H306" s="97">
        <f t="shared" si="19"/>
        <v>0</v>
      </c>
      <c r="I306" s="60" t="str">
        <f aca="true" t="shared" si="22" ref="I306:I351">IF(E306&lt;&gt;"","A","")</f>
        <v>A</v>
      </c>
      <c r="J306" s="91" t="s">
        <v>638</v>
      </c>
      <c r="K306" s="85"/>
      <c r="L306" s="85"/>
      <c r="M306" s="82"/>
      <c r="N306" s="18"/>
    </row>
    <row r="307" spans="1:14" ht="12.75">
      <c r="A307" s="40">
        <f t="shared" si="20"/>
        <v>292</v>
      </c>
      <c r="B307" s="86" t="s">
        <v>537</v>
      </c>
      <c r="C307" s="79" t="s">
        <v>242</v>
      </c>
      <c r="D307" s="77" t="s">
        <v>883</v>
      </c>
      <c r="E307" s="87" t="s">
        <v>628</v>
      </c>
      <c r="F307" s="98">
        <v>1373.99</v>
      </c>
      <c r="G307" s="109"/>
      <c r="H307" s="97">
        <f t="shared" si="19"/>
        <v>0</v>
      </c>
      <c r="I307" s="60" t="str">
        <f t="shared" si="22"/>
        <v>A</v>
      </c>
      <c r="J307" s="91" t="s">
        <v>638</v>
      </c>
      <c r="K307" s="85"/>
      <c r="L307" s="85"/>
      <c r="M307" s="82"/>
      <c r="N307" s="18"/>
    </row>
    <row r="308" spans="1:14" ht="33">
      <c r="A308" s="40">
        <f t="shared" si="20"/>
        <v>293</v>
      </c>
      <c r="B308" s="86" t="s">
        <v>538</v>
      </c>
      <c r="C308" s="79" t="s">
        <v>242</v>
      </c>
      <c r="D308" s="77" t="s">
        <v>884</v>
      </c>
      <c r="E308" s="87" t="s">
        <v>628</v>
      </c>
      <c r="F308" s="98">
        <v>6080.87</v>
      </c>
      <c r="G308" s="109"/>
      <c r="H308" s="97">
        <f t="shared" si="19"/>
        <v>0</v>
      </c>
      <c r="I308" s="60" t="str">
        <f t="shared" si="22"/>
        <v>A</v>
      </c>
      <c r="J308" s="91" t="s">
        <v>636</v>
      </c>
      <c r="K308" s="85"/>
      <c r="L308" s="85"/>
      <c r="M308" s="82"/>
      <c r="N308" s="18"/>
    </row>
    <row r="309" spans="1:14" ht="21.75">
      <c r="A309" s="40">
        <f t="shared" si="20"/>
        <v>294</v>
      </c>
      <c r="B309" s="86" t="s">
        <v>539</v>
      </c>
      <c r="C309" s="79" t="s">
        <v>242</v>
      </c>
      <c r="D309" s="77" t="s">
        <v>885</v>
      </c>
      <c r="E309" s="87" t="s">
        <v>629</v>
      </c>
      <c r="F309" s="98">
        <v>699.96</v>
      </c>
      <c r="G309" s="109"/>
      <c r="H309" s="97">
        <f t="shared" si="19"/>
        <v>0</v>
      </c>
      <c r="I309" s="60" t="str">
        <f t="shared" si="22"/>
        <v>A</v>
      </c>
      <c r="J309" s="91" t="s">
        <v>636</v>
      </c>
      <c r="K309" s="85"/>
      <c r="L309" s="85"/>
      <c r="M309" s="82"/>
      <c r="N309" s="18"/>
    </row>
    <row r="310" spans="1:14" ht="21.75">
      <c r="A310" s="40">
        <f t="shared" si="20"/>
        <v>295</v>
      </c>
      <c r="B310" s="86" t="s">
        <v>540</v>
      </c>
      <c r="C310" s="79" t="s">
        <v>242</v>
      </c>
      <c r="D310" s="77" t="s">
        <v>886</v>
      </c>
      <c r="E310" s="87" t="s">
        <v>628</v>
      </c>
      <c r="F310" s="98">
        <v>188.6</v>
      </c>
      <c r="G310" s="109"/>
      <c r="H310" s="97">
        <f t="shared" si="19"/>
        <v>0</v>
      </c>
      <c r="I310" s="60" t="str">
        <f t="shared" si="22"/>
        <v>A</v>
      </c>
      <c r="J310" s="91" t="s">
        <v>636</v>
      </c>
      <c r="K310" s="85"/>
      <c r="L310" s="85"/>
      <c r="M310" s="82"/>
      <c r="N310" s="18"/>
    </row>
    <row r="311" spans="1:14" ht="12.75">
      <c r="A311" s="40">
        <f t="shared" si="20"/>
        <v>296</v>
      </c>
      <c r="B311" s="86" t="s">
        <v>541</v>
      </c>
      <c r="C311" s="79" t="s">
        <v>242</v>
      </c>
      <c r="D311" s="77" t="s">
        <v>887</v>
      </c>
      <c r="E311" s="87" t="s">
        <v>1106</v>
      </c>
      <c r="F311" s="98">
        <v>513</v>
      </c>
      <c r="G311" s="109"/>
      <c r="H311" s="97">
        <f t="shared" si="19"/>
        <v>0</v>
      </c>
      <c r="I311" s="60" t="str">
        <f t="shared" si="22"/>
        <v>A</v>
      </c>
      <c r="J311" s="91" t="s">
        <v>636</v>
      </c>
      <c r="K311" s="85"/>
      <c r="L311" s="85"/>
      <c r="M311" s="82"/>
      <c r="N311" s="18"/>
    </row>
    <row r="312" spans="1:14" ht="21.75">
      <c r="A312" s="40">
        <f t="shared" si="20"/>
        <v>297</v>
      </c>
      <c r="B312" s="86" t="s">
        <v>542</v>
      </c>
      <c r="C312" s="79" t="s">
        <v>242</v>
      </c>
      <c r="D312" s="77" t="s">
        <v>888</v>
      </c>
      <c r="E312" s="87" t="s">
        <v>628</v>
      </c>
      <c r="F312" s="98">
        <v>124</v>
      </c>
      <c r="G312" s="109"/>
      <c r="H312" s="97">
        <f t="shared" si="19"/>
        <v>0</v>
      </c>
      <c r="I312" s="60" t="str">
        <f t="shared" si="22"/>
        <v>A</v>
      </c>
      <c r="J312" s="91" t="s">
        <v>638</v>
      </c>
      <c r="K312" s="85"/>
      <c r="L312" s="85"/>
      <c r="M312" s="82"/>
      <c r="N312" s="18"/>
    </row>
    <row r="313" spans="1:14" ht="12.75">
      <c r="A313" s="40">
        <f t="shared" si="20"/>
        <v>298</v>
      </c>
      <c r="B313" s="86" t="s">
        <v>543</v>
      </c>
      <c r="C313" s="79" t="s">
        <v>242</v>
      </c>
      <c r="D313" s="77" t="s">
        <v>799</v>
      </c>
      <c r="E313" s="87" t="s">
        <v>1106</v>
      </c>
      <c r="F313" s="98">
        <v>39</v>
      </c>
      <c r="G313" s="109"/>
      <c r="H313" s="97">
        <f t="shared" si="19"/>
        <v>0</v>
      </c>
      <c r="I313" s="60" t="str">
        <f t="shared" si="22"/>
        <v>A</v>
      </c>
      <c r="J313" s="91" t="s">
        <v>638</v>
      </c>
      <c r="K313" s="85"/>
      <c r="L313" s="85"/>
      <c r="M313" s="82"/>
      <c r="N313" s="18"/>
    </row>
    <row r="314" spans="1:14" ht="12.75">
      <c r="A314" s="40">
        <f t="shared" si="20"/>
        <v>299</v>
      </c>
      <c r="B314" s="86" t="s">
        <v>544</v>
      </c>
      <c r="C314" s="79" t="s">
        <v>242</v>
      </c>
      <c r="D314" s="77" t="s">
        <v>889</v>
      </c>
      <c r="E314" s="87" t="s">
        <v>1106</v>
      </c>
      <c r="F314" s="98">
        <v>260</v>
      </c>
      <c r="G314" s="109"/>
      <c r="H314" s="97">
        <f t="shared" si="19"/>
        <v>0</v>
      </c>
      <c r="I314" s="60" t="str">
        <f t="shared" si="22"/>
        <v>A</v>
      </c>
      <c r="J314" s="91" t="s">
        <v>638</v>
      </c>
      <c r="K314" s="85"/>
      <c r="L314" s="85"/>
      <c r="M314" s="82"/>
      <c r="N314" s="18"/>
    </row>
    <row r="315" spans="1:14" ht="12.75">
      <c r="A315" s="40">
        <f t="shared" si="20"/>
        <v>300</v>
      </c>
      <c r="B315" s="86" t="s">
        <v>545</v>
      </c>
      <c r="C315" s="79" t="s">
        <v>242</v>
      </c>
      <c r="D315" s="77" t="s">
        <v>890</v>
      </c>
      <c r="E315" s="87" t="s">
        <v>1106</v>
      </c>
      <c r="F315" s="98">
        <v>3</v>
      </c>
      <c r="G315" s="109"/>
      <c r="H315" s="97">
        <f t="shared" si="19"/>
        <v>0</v>
      </c>
      <c r="I315" s="60" t="str">
        <f t="shared" si="22"/>
        <v>A</v>
      </c>
      <c r="J315" s="91" t="s">
        <v>638</v>
      </c>
      <c r="K315" s="85"/>
      <c r="L315" s="85"/>
      <c r="M315" s="82"/>
      <c r="N315" s="18"/>
    </row>
    <row r="316" spans="1:14" ht="21.75">
      <c r="A316" s="40">
        <f t="shared" si="20"/>
        <v>301</v>
      </c>
      <c r="B316" s="86" t="s">
        <v>546</v>
      </c>
      <c r="C316" s="79" t="s">
        <v>242</v>
      </c>
      <c r="D316" s="77" t="s">
        <v>891</v>
      </c>
      <c r="E316" s="87" t="s">
        <v>628</v>
      </c>
      <c r="F316" s="98">
        <v>13043.27</v>
      </c>
      <c r="G316" s="109"/>
      <c r="H316" s="97">
        <f t="shared" si="19"/>
        <v>0</v>
      </c>
      <c r="I316" s="60" t="str">
        <f t="shared" si="22"/>
        <v>A</v>
      </c>
      <c r="J316" s="91" t="s">
        <v>638</v>
      </c>
      <c r="K316" s="85"/>
      <c r="L316" s="85"/>
      <c r="M316" s="82"/>
      <c r="N316" s="18"/>
    </row>
    <row r="317" spans="1:14" ht="33">
      <c r="A317" s="40">
        <f t="shared" si="20"/>
        <v>302</v>
      </c>
      <c r="B317" s="86" t="s">
        <v>547</v>
      </c>
      <c r="C317" s="79" t="s">
        <v>242</v>
      </c>
      <c r="D317" s="77" t="s">
        <v>892</v>
      </c>
      <c r="E317" s="87" t="s">
        <v>628</v>
      </c>
      <c r="F317" s="98">
        <v>549.4</v>
      </c>
      <c r="G317" s="109"/>
      <c r="H317" s="97">
        <f t="shared" si="19"/>
        <v>0</v>
      </c>
      <c r="I317" s="60" t="str">
        <f t="shared" si="22"/>
        <v>A</v>
      </c>
      <c r="J317" s="91" t="s">
        <v>638</v>
      </c>
      <c r="K317" s="85"/>
      <c r="L317" s="85"/>
      <c r="M317" s="82"/>
      <c r="N317" s="18"/>
    </row>
    <row r="318" spans="1:14" ht="33">
      <c r="A318" s="40">
        <f t="shared" si="20"/>
        <v>303</v>
      </c>
      <c r="B318" s="86" t="s">
        <v>548</v>
      </c>
      <c r="C318" s="79" t="s">
        <v>242</v>
      </c>
      <c r="D318" s="77" t="s">
        <v>893</v>
      </c>
      <c r="E318" s="87" t="s">
        <v>628</v>
      </c>
      <c r="F318" s="98">
        <v>420.34</v>
      </c>
      <c r="G318" s="109"/>
      <c r="H318" s="97">
        <f t="shared" si="19"/>
        <v>0</v>
      </c>
      <c r="I318" s="60" t="str">
        <f t="shared" si="22"/>
        <v>A</v>
      </c>
      <c r="J318" s="91" t="s">
        <v>638</v>
      </c>
      <c r="K318" s="85"/>
      <c r="L318" s="85"/>
      <c r="M318" s="82"/>
      <c r="N318" s="18"/>
    </row>
    <row r="319" spans="1:14" ht="33">
      <c r="A319" s="40">
        <f t="shared" si="20"/>
        <v>304</v>
      </c>
      <c r="B319" s="86" t="s">
        <v>549</v>
      </c>
      <c r="C319" s="79" t="s">
        <v>242</v>
      </c>
      <c r="D319" s="77" t="s">
        <v>894</v>
      </c>
      <c r="E319" s="87" t="s">
        <v>628</v>
      </c>
      <c r="F319" s="98">
        <v>166.21</v>
      </c>
      <c r="G319" s="109"/>
      <c r="H319" s="97">
        <f t="shared" si="19"/>
        <v>0</v>
      </c>
      <c r="I319" s="60" t="str">
        <f t="shared" si="22"/>
        <v>A</v>
      </c>
      <c r="J319" s="91" t="s">
        <v>638</v>
      </c>
      <c r="K319" s="85"/>
      <c r="L319" s="85"/>
      <c r="M319" s="82"/>
      <c r="N319" s="18"/>
    </row>
    <row r="320" spans="1:14" ht="21.75">
      <c r="A320" s="40">
        <f t="shared" si="20"/>
        <v>305</v>
      </c>
      <c r="B320" s="86" t="s">
        <v>550</v>
      </c>
      <c r="C320" s="79" t="s">
        <v>242</v>
      </c>
      <c r="D320" s="77" t="s">
        <v>895</v>
      </c>
      <c r="E320" s="87" t="s">
        <v>628</v>
      </c>
      <c r="F320" s="98">
        <v>29</v>
      </c>
      <c r="G320" s="109"/>
      <c r="H320" s="97">
        <f t="shared" si="19"/>
        <v>0</v>
      </c>
      <c r="I320" s="60" t="str">
        <f t="shared" si="22"/>
        <v>A</v>
      </c>
      <c r="J320" s="91" t="s">
        <v>638</v>
      </c>
      <c r="K320" s="85"/>
      <c r="L320" s="85"/>
      <c r="M320" s="82"/>
      <c r="N320" s="18"/>
    </row>
    <row r="321" spans="1:14" ht="12.75">
      <c r="A321" s="40">
        <f t="shared" si="20"/>
        <v>306</v>
      </c>
      <c r="B321" s="86" t="s">
        <v>551</v>
      </c>
      <c r="C321" s="79" t="s">
        <v>242</v>
      </c>
      <c r="D321" s="77" t="s">
        <v>896</v>
      </c>
      <c r="E321" s="87" t="s">
        <v>628</v>
      </c>
      <c r="F321" s="98">
        <v>7.7</v>
      </c>
      <c r="G321" s="109"/>
      <c r="H321" s="97">
        <f t="shared" si="19"/>
        <v>0</v>
      </c>
      <c r="I321" s="60" t="str">
        <f t="shared" si="22"/>
        <v>A</v>
      </c>
      <c r="J321" s="91" t="s">
        <v>634</v>
      </c>
      <c r="K321" s="85"/>
      <c r="L321" s="85"/>
      <c r="M321" s="82"/>
      <c r="N321" s="18"/>
    </row>
    <row r="322" spans="1:14" ht="21.75">
      <c r="A322" s="40">
        <f t="shared" si="20"/>
        <v>307</v>
      </c>
      <c r="B322" s="86" t="s">
        <v>552</v>
      </c>
      <c r="C322" s="79" t="s">
        <v>242</v>
      </c>
      <c r="D322" s="77" t="s">
        <v>897</v>
      </c>
      <c r="E322" s="87" t="s">
        <v>628</v>
      </c>
      <c r="F322" s="98">
        <v>64.34</v>
      </c>
      <c r="G322" s="109"/>
      <c r="H322" s="97">
        <f t="shared" si="19"/>
        <v>0</v>
      </c>
      <c r="I322" s="60" t="str">
        <f t="shared" si="22"/>
        <v>A</v>
      </c>
      <c r="J322" s="91" t="s">
        <v>638</v>
      </c>
      <c r="K322" s="85"/>
      <c r="L322" s="85"/>
      <c r="M322" s="82"/>
      <c r="N322" s="18"/>
    </row>
    <row r="323" spans="1:14" ht="21.75">
      <c r="A323" s="40">
        <f t="shared" si="20"/>
        <v>308</v>
      </c>
      <c r="B323" s="86" t="s">
        <v>553</v>
      </c>
      <c r="C323" s="79" t="s">
        <v>242</v>
      </c>
      <c r="D323" s="77" t="s">
        <v>898</v>
      </c>
      <c r="E323" s="87" t="s">
        <v>629</v>
      </c>
      <c r="F323" s="98">
        <v>2251.8</v>
      </c>
      <c r="G323" s="109"/>
      <c r="H323" s="97">
        <f t="shared" si="19"/>
        <v>0</v>
      </c>
      <c r="I323" s="60" t="str">
        <f t="shared" si="22"/>
        <v>A</v>
      </c>
      <c r="J323" s="91" t="s">
        <v>638</v>
      </c>
      <c r="K323" s="85"/>
      <c r="L323" s="85"/>
      <c r="M323" s="82"/>
      <c r="N323" s="18"/>
    </row>
    <row r="324" spans="1:14" ht="21.75">
      <c r="A324" s="40">
        <f t="shared" si="20"/>
        <v>309</v>
      </c>
      <c r="B324" s="86" t="s">
        <v>554</v>
      </c>
      <c r="C324" s="79" t="s">
        <v>242</v>
      </c>
      <c r="D324" s="77" t="s">
        <v>899</v>
      </c>
      <c r="E324" s="87" t="s">
        <v>629</v>
      </c>
      <c r="F324" s="98">
        <v>1901.92</v>
      </c>
      <c r="G324" s="109"/>
      <c r="H324" s="97">
        <f t="shared" si="19"/>
        <v>0</v>
      </c>
      <c r="I324" s="60" t="str">
        <f t="shared" si="22"/>
        <v>A</v>
      </c>
      <c r="J324" s="91" t="s">
        <v>638</v>
      </c>
      <c r="K324" s="85"/>
      <c r="L324" s="85"/>
      <c r="M324" s="82"/>
      <c r="N324" s="18"/>
    </row>
    <row r="325" spans="1:14" ht="12.75">
      <c r="A325" s="40">
        <f t="shared" si="20"/>
        <v>310</v>
      </c>
      <c r="B325" s="86" t="s">
        <v>555</v>
      </c>
      <c r="C325" s="79" t="s">
        <v>242</v>
      </c>
      <c r="D325" s="77" t="s">
        <v>900</v>
      </c>
      <c r="E325" s="87" t="s">
        <v>629</v>
      </c>
      <c r="F325" s="98">
        <v>20.51</v>
      </c>
      <c r="G325" s="109"/>
      <c r="H325" s="97">
        <f t="shared" si="19"/>
        <v>0</v>
      </c>
      <c r="I325" s="60" t="str">
        <f t="shared" si="22"/>
        <v>A</v>
      </c>
      <c r="J325" s="91" t="s">
        <v>638</v>
      </c>
      <c r="K325" s="85"/>
      <c r="L325" s="85"/>
      <c r="M325" s="82"/>
      <c r="N325" s="18"/>
    </row>
    <row r="326" spans="1:14" ht="21.75">
      <c r="A326" s="40">
        <f t="shared" si="20"/>
        <v>311</v>
      </c>
      <c r="B326" s="86" t="s">
        <v>556</v>
      </c>
      <c r="C326" s="79" t="s">
        <v>242</v>
      </c>
      <c r="D326" s="77" t="s">
        <v>901</v>
      </c>
      <c r="E326" s="87" t="s">
        <v>1106</v>
      </c>
      <c r="F326" s="98">
        <v>1</v>
      </c>
      <c r="G326" s="109"/>
      <c r="H326" s="97">
        <f t="shared" si="19"/>
        <v>0</v>
      </c>
      <c r="I326" s="60" t="str">
        <f t="shared" si="22"/>
        <v>A</v>
      </c>
      <c r="J326" s="91" t="s">
        <v>638</v>
      </c>
      <c r="K326" s="85"/>
      <c r="L326" s="85"/>
      <c r="M326" s="82"/>
      <c r="N326" s="18"/>
    </row>
    <row r="327" spans="1:14" ht="21.75">
      <c r="A327" s="40">
        <f t="shared" si="20"/>
        <v>312</v>
      </c>
      <c r="B327" s="86" t="s">
        <v>557</v>
      </c>
      <c r="C327" s="79" t="s">
        <v>242</v>
      </c>
      <c r="D327" s="77" t="s">
        <v>902</v>
      </c>
      <c r="E327" s="87" t="s">
        <v>1106</v>
      </c>
      <c r="F327" s="98">
        <v>1</v>
      </c>
      <c r="G327" s="109"/>
      <c r="H327" s="97">
        <f t="shared" si="19"/>
        <v>0</v>
      </c>
      <c r="I327" s="60" t="str">
        <f t="shared" si="22"/>
        <v>A</v>
      </c>
      <c r="J327" s="91" t="s">
        <v>638</v>
      </c>
      <c r="K327" s="85"/>
      <c r="L327" s="85"/>
      <c r="M327" s="82"/>
      <c r="N327" s="18"/>
    </row>
    <row r="328" spans="1:14" ht="21.75">
      <c r="A328" s="40">
        <f t="shared" si="20"/>
        <v>313</v>
      </c>
      <c r="B328" s="86" t="s">
        <v>558</v>
      </c>
      <c r="C328" s="79" t="s">
        <v>242</v>
      </c>
      <c r="D328" s="77" t="s">
        <v>903</v>
      </c>
      <c r="E328" s="87" t="s">
        <v>1106</v>
      </c>
      <c r="F328" s="98">
        <v>3</v>
      </c>
      <c r="G328" s="109"/>
      <c r="H328" s="97">
        <f t="shared" si="19"/>
        <v>0</v>
      </c>
      <c r="I328" s="60" t="str">
        <f t="shared" si="22"/>
        <v>A</v>
      </c>
      <c r="J328" s="91" t="s">
        <v>638</v>
      </c>
      <c r="K328" s="85"/>
      <c r="L328" s="85"/>
      <c r="M328" s="82"/>
      <c r="N328" s="18"/>
    </row>
    <row r="329" spans="1:14" ht="44.25">
      <c r="A329" s="40">
        <f t="shared" si="20"/>
        <v>314</v>
      </c>
      <c r="B329" s="86" t="s">
        <v>559</v>
      </c>
      <c r="C329" s="79" t="s">
        <v>242</v>
      </c>
      <c r="D329" s="77" t="s">
        <v>625</v>
      </c>
      <c r="E329" s="87" t="s">
        <v>1106</v>
      </c>
      <c r="F329" s="98">
        <v>1</v>
      </c>
      <c r="G329" s="109"/>
      <c r="H329" s="97">
        <f t="shared" si="19"/>
        <v>0</v>
      </c>
      <c r="I329" s="60" t="str">
        <f t="shared" si="22"/>
        <v>A</v>
      </c>
      <c r="J329" s="91" t="s">
        <v>638</v>
      </c>
      <c r="K329" s="85"/>
      <c r="L329" s="85"/>
      <c r="M329" s="82"/>
      <c r="N329" s="18"/>
    </row>
    <row r="330" spans="1:14" ht="21.75">
      <c r="A330" s="40">
        <f t="shared" si="20"/>
        <v>315</v>
      </c>
      <c r="B330" s="86" t="s">
        <v>560</v>
      </c>
      <c r="C330" s="79" t="s">
        <v>242</v>
      </c>
      <c r="D330" s="77" t="s">
        <v>904</v>
      </c>
      <c r="E330" s="87" t="s">
        <v>1106</v>
      </c>
      <c r="F330" s="98">
        <v>1</v>
      </c>
      <c r="G330" s="109"/>
      <c r="H330" s="97">
        <f t="shared" si="19"/>
        <v>0</v>
      </c>
      <c r="I330" s="60" t="str">
        <f t="shared" si="22"/>
        <v>A</v>
      </c>
      <c r="J330" s="91" t="s">
        <v>638</v>
      </c>
      <c r="K330" s="85"/>
      <c r="L330" s="85"/>
      <c r="M330" s="82"/>
      <c r="N330" s="18"/>
    </row>
    <row r="331" spans="1:14" ht="12.75">
      <c r="A331" s="40">
        <f t="shared" si="20"/>
        <v>316</v>
      </c>
      <c r="B331" s="86" t="s">
        <v>561</v>
      </c>
      <c r="C331" s="79" t="s">
        <v>242</v>
      </c>
      <c r="D331" s="77" t="s">
        <v>905</v>
      </c>
      <c r="E331" s="87" t="s">
        <v>1106</v>
      </c>
      <c r="F331" s="98">
        <v>1</v>
      </c>
      <c r="G331" s="109"/>
      <c r="H331" s="97">
        <f t="shared" si="19"/>
        <v>0</v>
      </c>
      <c r="I331" s="60" t="str">
        <f t="shared" si="22"/>
        <v>A</v>
      </c>
      <c r="J331" s="91" t="s">
        <v>638</v>
      </c>
      <c r="K331" s="85"/>
      <c r="L331" s="85"/>
      <c r="M331" s="82"/>
      <c r="N331" s="18"/>
    </row>
    <row r="332" spans="1:14" ht="21.75">
      <c r="A332" s="40">
        <f t="shared" si="20"/>
        <v>317</v>
      </c>
      <c r="B332" s="86" t="s">
        <v>562</v>
      </c>
      <c r="C332" s="79" t="s">
        <v>242</v>
      </c>
      <c r="D332" s="77" t="s">
        <v>906</v>
      </c>
      <c r="E332" s="87" t="s">
        <v>1106</v>
      </c>
      <c r="F332" s="98">
        <v>1</v>
      </c>
      <c r="G332" s="109"/>
      <c r="H332" s="97">
        <f t="shared" si="19"/>
        <v>0</v>
      </c>
      <c r="I332" s="60" t="str">
        <f t="shared" si="22"/>
        <v>A</v>
      </c>
      <c r="J332" s="91" t="s">
        <v>638</v>
      </c>
      <c r="K332" s="85"/>
      <c r="L332" s="85"/>
      <c r="M332" s="82"/>
      <c r="N332" s="18"/>
    </row>
    <row r="333" spans="1:14" ht="21.75">
      <c r="A333" s="40">
        <f t="shared" si="20"/>
        <v>318</v>
      </c>
      <c r="B333" s="86" t="s">
        <v>563</v>
      </c>
      <c r="C333" s="79" t="s">
        <v>242</v>
      </c>
      <c r="D333" s="77" t="s">
        <v>907</v>
      </c>
      <c r="E333" s="87" t="s">
        <v>1106</v>
      </c>
      <c r="F333" s="98">
        <v>2</v>
      </c>
      <c r="G333" s="109"/>
      <c r="H333" s="97">
        <f t="shared" si="19"/>
        <v>0</v>
      </c>
      <c r="I333" s="60" t="str">
        <f t="shared" si="22"/>
        <v>A</v>
      </c>
      <c r="J333" s="91" t="s">
        <v>638</v>
      </c>
      <c r="K333" s="85"/>
      <c r="L333" s="85"/>
      <c r="M333" s="82"/>
      <c r="N333" s="18"/>
    </row>
    <row r="334" spans="1:14" ht="21.75">
      <c r="A334" s="40">
        <f t="shared" si="20"/>
        <v>319</v>
      </c>
      <c r="B334" s="86" t="s">
        <v>564</v>
      </c>
      <c r="C334" s="79" t="s">
        <v>242</v>
      </c>
      <c r="D334" s="77" t="s">
        <v>908</v>
      </c>
      <c r="E334" s="87" t="s">
        <v>1106</v>
      </c>
      <c r="F334" s="98">
        <v>1</v>
      </c>
      <c r="G334" s="109"/>
      <c r="H334" s="97">
        <f t="shared" si="19"/>
        <v>0</v>
      </c>
      <c r="I334" s="60" t="str">
        <f t="shared" si="22"/>
        <v>A</v>
      </c>
      <c r="J334" s="91" t="s">
        <v>638</v>
      </c>
      <c r="K334" s="85"/>
      <c r="L334" s="85"/>
      <c r="M334" s="82"/>
      <c r="N334" s="18"/>
    </row>
    <row r="335" spans="1:14" ht="21.75">
      <c r="A335" s="40">
        <f t="shared" si="20"/>
        <v>320</v>
      </c>
      <c r="B335" s="86" t="s">
        <v>565</v>
      </c>
      <c r="C335" s="79" t="s">
        <v>242</v>
      </c>
      <c r="D335" s="77" t="s">
        <v>909</v>
      </c>
      <c r="E335" s="87" t="s">
        <v>1106</v>
      </c>
      <c r="F335" s="98">
        <v>6</v>
      </c>
      <c r="G335" s="109"/>
      <c r="H335" s="97">
        <f t="shared" si="19"/>
        <v>0</v>
      </c>
      <c r="I335" s="60" t="str">
        <f t="shared" si="22"/>
        <v>A</v>
      </c>
      <c r="J335" s="91" t="s">
        <v>638</v>
      </c>
      <c r="K335" s="85"/>
      <c r="L335" s="85"/>
      <c r="M335" s="82"/>
      <c r="N335" s="18"/>
    </row>
    <row r="336" spans="1:14" ht="21.75">
      <c r="A336" s="40">
        <f t="shared" si="20"/>
        <v>321</v>
      </c>
      <c r="B336" s="86" t="s">
        <v>566</v>
      </c>
      <c r="C336" s="79"/>
      <c r="D336" s="77" t="s">
        <v>910</v>
      </c>
      <c r="E336" s="87" t="s">
        <v>1106</v>
      </c>
      <c r="F336" s="98">
        <v>1</v>
      </c>
      <c r="G336" s="109"/>
      <c r="H336" s="97">
        <f aca="true" t="shared" si="23" ref="H336:H399">+IF(AND(F336="",G336=""),"",ROUND(F336*G336,2))</f>
        <v>0</v>
      </c>
      <c r="I336" s="60" t="str">
        <f t="shared" si="22"/>
        <v>A</v>
      </c>
      <c r="J336" s="91" t="s">
        <v>638</v>
      </c>
      <c r="K336" s="85"/>
      <c r="L336" s="85"/>
      <c r="M336" s="82"/>
      <c r="N336" s="18"/>
    </row>
    <row r="337" spans="1:14" ht="21.75">
      <c r="A337" s="40">
        <f aca="true" t="shared" si="24" ref="A337:A400">A336+1</f>
        <v>322</v>
      </c>
      <c r="B337" s="86" t="s">
        <v>567</v>
      </c>
      <c r="C337" s="79" t="s">
        <v>242</v>
      </c>
      <c r="D337" s="77" t="s">
        <v>911</v>
      </c>
      <c r="E337" s="87" t="s">
        <v>1106</v>
      </c>
      <c r="F337" s="98">
        <v>20</v>
      </c>
      <c r="G337" s="109"/>
      <c r="H337" s="97">
        <f t="shared" si="23"/>
        <v>0</v>
      </c>
      <c r="I337" s="60" t="str">
        <f t="shared" si="22"/>
        <v>A</v>
      </c>
      <c r="J337" s="91" t="s">
        <v>638</v>
      </c>
      <c r="K337" s="85"/>
      <c r="L337" s="85"/>
      <c r="M337" s="82"/>
      <c r="N337" s="18"/>
    </row>
    <row r="338" spans="1:14" ht="12.75">
      <c r="A338" s="40">
        <f t="shared" si="24"/>
        <v>323</v>
      </c>
      <c r="B338" s="86" t="s">
        <v>568</v>
      </c>
      <c r="C338" s="79" t="s">
        <v>242</v>
      </c>
      <c r="D338" s="77" t="s">
        <v>912</v>
      </c>
      <c r="E338" s="87" t="s">
        <v>1106</v>
      </c>
      <c r="F338" s="98">
        <v>1</v>
      </c>
      <c r="G338" s="109"/>
      <c r="H338" s="97">
        <f t="shared" si="23"/>
        <v>0</v>
      </c>
      <c r="I338" s="60" t="str">
        <f t="shared" si="22"/>
        <v>A</v>
      </c>
      <c r="J338" s="91" t="s">
        <v>638</v>
      </c>
      <c r="K338" s="85"/>
      <c r="L338" s="85"/>
      <c r="M338" s="82"/>
      <c r="N338" s="18"/>
    </row>
    <row r="339" spans="1:14" ht="12.75">
      <c r="A339" s="40">
        <f t="shared" si="24"/>
        <v>324</v>
      </c>
      <c r="B339" s="86" t="s">
        <v>569</v>
      </c>
      <c r="C339" s="79" t="s">
        <v>242</v>
      </c>
      <c r="D339" s="77" t="s">
        <v>913</v>
      </c>
      <c r="E339" s="87" t="s">
        <v>1106</v>
      </c>
      <c r="F339" s="98">
        <v>2</v>
      </c>
      <c r="G339" s="109"/>
      <c r="H339" s="97">
        <f t="shared" si="23"/>
        <v>0</v>
      </c>
      <c r="I339" s="60" t="str">
        <f t="shared" si="22"/>
        <v>A</v>
      </c>
      <c r="J339" s="91" t="s">
        <v>638</v>
      </c>
      <c r="K339" s="85"/>
      <c r="L339" s="85"/>
      <c r="M339" s="82"/>
      <c r="N339" s="18"/>
    </row>
    <row r="340" spans="1:14" ht="12.75">
      <c r="A340" s="40">
        <f t="shared" si="24"/>
        <v>325</v>
      </c>
      <c r="B340" s="86" t="s">
        <v>570</v>
      </c>
      <c r="C340" s="79" t="s">
        <v>242</v>
      </c>
      <c r="D340" s="77" t="s">
        <v>914</v>
      </c>
      <c r="E340" s="87" t="s">
        <v>1106</v>
      </c>
      <c r="F340" s="98">
        <v>1</v>
      </c>
      <c r="G340" s="109"/>
      <c r="H340" s="97">
        <f t="shared" si="23"/>
        <v>0</v>
      </c>
      <c r="I340" s="60" t="str">
        <f t="shared" si="22"/>
        <v>A</v>
      </c>
      <c r="J340" s="91" t="s">
        <v>638</v>
      </c>
      <c r="K340" s="85"/>
      <c r="L340" s="85"/>
      <c r="M340" s="82"/>
      <c r="N340" s="18"/>
    </row>
    <row r="341" spans="1:14" ht="12.75">
      <c r="A341" s="40">
        <f t="shared" si="24"/>
        <v>326</v>
      </c>
      <c r="B341" s="86" t="s">
        <v>571</v>
      </c>
      <c r="C341" s="79" t="s">
        <v>242</v>
      </c>
      <c r="D341" s="77" t="s">
        <v>915</v>
      </c>
      <c r="E341" s="87" t="s">
        <v>1106</v>
      </c>
      <c r="F341" s="98">
        <v>1</v>
      </c>
      <c r="G341" s="109"/>
      <c r="H341" s="97">
        <f t="shared" si="23"/>
        <v>0</v>
      </c>
      <c r="I341" s="60" t="str">
        <f t="shared" si="22"/>
        <v>A</v>
      </c>
      <c r="J341" s="91" t="s">
        <v>638</v>
      </c>
      <c r="K341" s="85"/>
      <c r="L341" s="85"/>
      <c r="M341" s="82"/>
      <c r="N341" s="18"/>
    </row>
    <row r="342" spans="1:14" ht="12.75">
      <c r="A342" s="40">
        <f t="shared" si="24"/>
        <v>327</v>
      </c>
      <c r="B342" s="86" t="s">
        <v>572</v>
      </c>
      <c r="C342" s="79" t="s">
        <v>242</v>
      </c>
      <c r="D342" s="77" t="s">
        <v>916</v>
      </c>
      <c r="E342" s="87" t="s">
        <v>1106</v>
      </c>
      <c r="F342" s="98">
        <v>2</v>
      </c>
      <c r="G342" s="109"/>
      <c r="H342" s="97">
        <f t="shared" si="23"/>
        <v>0</v>
      </c>
      <c r="I342" s="60" t="str">
        <f t="shared" si="22"/>
        <v>A</v>
      </c>
      <c r="J342" s="91" t="s">
        <v>638</v>
      </c>
      <c r="K342" s="85"/>
      <c r="L342" s="85"/>
      <c r="M342" s="82"/>
      <c r="N342" s="18"/>
    </row>
    <row r="343" spans="1:14" ht="12.75">
      <c r="A343" s="40">
        <f t="shared" si="24"/>
        <v>328</v>
      </c>
      <c r="B343" s="86" t="s">
        <v>573</v>
      </c>
      <c r="C343" s="79" t="s">
        <v>242</v>
      </c>
      <c r="D343" s="77" t="s">
        <v>917</v>
      </c>
      <c r="E343" s="87" t="s">
        <v>1106</v>
      </c>
      <c r="F343" s="98">
        <v>1</v>
      </c>
      <c r="G343" s="109"/>
      <c r="H343" s="97">
        <f t="shared" si="23"/>
        <v>0</v>
      </c>
      <c r="I343" s="60" t="str">
        <f t="shared" si="22"/>
        <v>A</v>
      </c>
      <c r="J343" s="91" t="s">
        <v>638</v>
      </c>
      <c r="K343" s="85"/>
      <c r="L343" s="85"/>
      <c r="M343" s="82"/>
      <c r="N343" s="18"/>
    </row>
    <row r="344" spans="1:14" ht="12.75">
      <c r="A344" s="40">
        <f t="shared" si="24"/>
        <v>329</v>
      </c>
      <c r="B344" s="86" t="s">
        <v>574</v>
      </c>
      <c r="C344" s="79" t="s">
        <v>242</v>
      </c>
      <c r="D344" s="77" t="s">
        <v>918</v>
      </c>
      <c r="E344" s="87" t="s">
        <v>1106</v>
      </c>
      <c r="F344" s="98">
        <v>1</v>
      </c>
      <c r="G344" s="109"/>
      <c r="H344" s="97">
        <f t="shared" si="23"/>
        <v>0</v>
      </c>
      <c r="I344" s="60" t="str">
        <f t="shared" si="22"/>
        <v>A</v>
      </c>
      <c r="J344" s="91" t="s">
        <v>638</v>
      </c>
      <c r="K344" s="85"/>
      <c r="L344" s="85"/>
      <c r="M344" s="82"/>
      <c r="N344" s="18"/>
    </row>
    <row r="345" spans="1:14" ht="12.75">
      <c r="A345" s="40">
        <f t="shared" si="24"/>
        <v>330</v>
      </c>
      <c r="B345" s="86" t="s">
        <v>575</v>
      </c>
      <c r="C345" s="79" t="s">
        <v>242</v>
      </c>
      <c r="D345" s="77" t="s">
        <v>919</v>
      </c>
      <c r="E345" s="87" t="s">
        <v>1106</v>
      </c>
      <c r="F345" s="98">
        <v>1</v>
      </c>
      <c r="G345" s="109"/>
      <c r="H345" s="97">
        <f t="shared" si="23"/>
        <v>0</v>
      </c>
      <c r="I345" s="60" t="str">
        <f t="shared" si="22"/>
        <v>A</v>
      </c>
      <c r="J345" s="91" t="s">
        <v>638</v>
      </c>
      <c r="K345" s="85"/>
      <c r="L345" s="85"/>
      <c r="M345" s="82"/>
      <c r="N345" s="18"/>
    </row>
    <row r="346" spans="1:14" ht="12.75">
      <c r="A346" s="40">
        <f t="shared" si="24"/>
        <v>331</v>
      </c>
      <c r="B346" s="86" t="s">
        <v>576</v>
      </c>
      <c r="C346" s="79" t="s">
        <v>242</v>
      </c>
      <c r="D346" s="77" t="s">
        <v>920</v>
      </c>
      <c r="E346" s="87" t="s">
        <v>1106</v>
      </c>
      <c r="F346" s="98">
        <v>1</v>
      </c>
      <c r="G346" s="109"/>
      <c r="H346" s="97">
        <f t="shared" si="23"/>
        <v>0</v>
      </c>
      <c r="I346" s="60" t="str">
        <f t="shared" si="22"/>
        <v>A</v>
      </c>
      <c r="J346" s="91" t="s">
        <v>638</v>
      </c>
      <c r="K346" s="85"/>
      <c r="L346" s="85"/>
      <c r="M346" s="82"/>
      <c r="N346" s="18"/>
    </row>
    <row r="347" spans="1:14" ht="12.75">
      <c r="A347" s="40">
        <f t="shared" si="24"/>
        <v>332</v>
      </c>
      <c r="B347" s="86" t="s">
        <v>577</v>
      </c>
      <c r="C347" s="79" t="s">
        <v>242</v>
      </c>
      <c r="D347" s="77" t="s">
        <v>921</v>
      </c>
      <c r="E347" s="87" t="s">
        <v>1106</v>
      </c>
      <c r="F347" s="98">
        <v>1</v>
      </c>
      <c r="G347" s="109"/>
      <c r="H347" s="97">
        <f t="shared" si="23"/>
        <v>0</v>
      </c>
      <c r="I347" s="60" t="str">
        <f t="shared" si="22"/>
        <v>A</v>
      </c>
      <c r="J347" s="91" t="s">
        <v>638</v>
      </c>
      <c r="K347" s="85"/>
      <c r="L347" s="85"/>
      <c r="M347" s="82"/>
      <c r="N347" s="18"/>
    </row>
    <row r="348" spans="1:14" ht="12.75">
      <c r="A348" s="40">
        <f t="shared" si="24"/>
        <v>333</v>
      </c>
      <c r="B348" s="86" t="s">
        <v>578</v>
      </c>
      <c r="C348" s="79" t="s">
        <v>242</v>
      </c>
      <c r="D348" s="77" t="s">
        <v>922</v>
      </c>
      <c r="E348" s="87" t="s">
        <v>629</v>
      </c>
      <c r="F348" s="98">
        <v>120.34</v>
      </c>
      <c r="G348" s="109"/>
      <c r="H348" s="97">
        <f t="shared" si="23"/>
        <v>0</v>
      </c>
      <c r="I348" s="60" t="str">
        <f t="shared" si="22"/>
        <v>A</v>
      </c>
      <c r="J348" s="91" t="s">
        <v>638</v>
      </c>
      <c r="K348" s="85"/>
      <c r="L348" s="85"/>
      <c r="M348" s="82"/>
      <c r="N348" s="18"/>
    </row>
    <row r="349" spans="1:14" ht="21.75">
      <c r="A349" s="40">
        <f t="shared" si="24"/>
        <v>334</v>
      </c>
      <c r="B349" s="86" t="s">
        <v>579</v>
      </c>
      <c r="C349" s="79" t="s">
        <v>242</v>
      </c>
      <c r="D349" s="77" t="s">
        <v>923</v>
      </c>
      <c r="E349" s="87" t="s">
        <v>1106</v>
      </c>
      <c r="F349" s="98">
        <v>26</v>
      </c>
      <c r="G349" s="109"/>
      <c r="H349" s="97">
        <f t="shared" si="23"/>
        <v>0</v>
      </c>
      <c r="I349" s="60" t="str">
        <f t="shared" si="22"/>
        <v>A</v>
      </c>
      <c r="J349" s="91" t="s">
        <v>638</v>
      </c>
      <c r="K349" s="85"/>
      <c r="L349" s="85"/>
      <c r="M349" s="82"/>
      <c r="N349" s="18"/>
    </row>
    <row r="350" spans="1:14" ht="12.75">
      <c r="A350" s="40">
        <f t="shared" si="24"/>
        <v>335</v>
      </c>
      <c r="B350" s="86" t="s">
        <v>580</v>
      </c>
      <c r="C350" s="79" t="s">
        <v>242</v>
      </c>
      <c r="D350" s="77" t="s">
        <v>924</v>
      </c>
      <c r="E350" s="87" t="s">
        <v>629</v>
      </c>
      <c r="F350" s="98">
        <v>127.77</v>
      </c>
      <c r="G350" s="109"/>
      <c r="H350" s="97">
        <f t="shared" si="23"/>
        <v>0</v>
      </c>
      <c r="I350" s="60" t="str">
        <f t="shared" si="22"/>
        <v>A</v>
      </c>
      <c r="J350" s="91" t="s">
        <v>638</v>
      </c>
      <c r="K350" s="85"/>
      <c r="L350" s="85"/>
      <c r="M350" s="82"/>
      <c r="N350" s="18"/>
    </row>
    <row r="351" spans="1:14" ht="12.75">
      <c r="A351" s="40">
        <f t="shared" si="24"/>
        <v>336</v>
      </c>
      <c r="B351" s="86" t="s">
        <v>581</v>
      </c>
      <c r="C351" s="79" t="s">
        <v>242</v>
      </c>
      <c r="D351" s="77" t="s">
        <v>925</v>
      </c>
      <c r="E351" s="87" t="s">
        <v>629</v>
      </c>
      <c r="F351" s="98">
        <v>31</v>
      </c>
      <c r="G351" s="109"/>
      <c r="H351" s="97">
        <f t="shared" si="23"/>
        <v>0</v>
      </c>
      <c r="I351" s="60" t="str">
        <f t="shared" si="22"/>
        <v>A</v>
      </c>
      <c r="J351" s="91" t="s">
        <v>638</v>
      </c>
      <c r="K351" s="85"/>
      <c r="L351" s="85"/>
      <c r="M351" s="82"/>
      <c r="N351" s="18"/>
    </row>
    <row r="352" spans="1:14" ht="12.75">
      <c r="A352" s="40">
        <f t="shared" si="24"/>
        <v>337</v>
      </c>
      <c r="B352" s="86" t="s">
        <v>987</v>
      </c>
      <c r="C352" s="79" t="s">
        <v>242</v>
      </c>
      <c r="D352" s="77" t="s">
        <v>988</v>
      </c>
      <c r="E352" s="87" t="s">
        <v>629</v>
      </c>
      <c r="F352" s="98">
        <v>126.96</v>
      </c>
      <c r="G352" s="109"/>
      <c r="H352" s="97">
        <f t="shared" si="23"/>
        <v>0</v>
      </c>
      <c r="I352" s="60"/>
      <c r="J352" s="91" t="s">
        <v>638</v>
      </c>
      <c r="K352" s="85"/>
      <c r="L352" s="85"/>
      <c r="M352" s="82"/>
      <c r="N352" s="18"/>
    </row>
    <row r="353" spans="1:14" ht="12.75">
      <c r="A353" s="40">
        <f t="shared" si="24"/>
        <v>338</v>
      </c>
      <c r="B353" s="92" t="s">
        <v>1046</v>
      </c>
      <c r="C353" s="77"/>
      <c r="D353" s="93" t="s">
        <v>1047</v>
      </c>
      <c r="E353" s="94" t="s">
        <v>629</v>
      </c>
      <c r="F353" s="103">
        <v>1310.4</v>
      </c>
      <c r="G353" s="109"/>
      <c r="H353" s="97">
        <f t="shared" si="23"/>
        <v>0</v>
      </c>
      <c r="I353" s="96" t="str">
        <f>IF(E353&lt;&gt;"","M","")</f>
        <v>M</v>
      </c>
      <c r="J353" s="91" t="s">
        <v>1001</v>
      </c>
      <c r="K353" s="85"/>
      <c r="L353" s="85"/>
      <c r="M353" s="82"/>
      <c r="N353" s="18"/>
    </row>
    <row r="354" spans="1:14" ht="12.75">
      <c r="A354" s="40">
        <f t="shared" si="24"/>
        <v>339</v>
      </c>
      <c r="B354" s="92" t="s">
        <v>1048</v>
      </c>
      <c r="C354" s="77"/>
      <c r="D354" s="93" t="s">
        <v>1049</v>
      </c>
      <c r="E354" s="94" t="s">
        <v>629</v>
      </c>
      <c r="F354" s="103">
        <v>727.1</v>
      </c>
      <c r="G354" s="109"/>
      <c r="H354" s="97">
        <f t="shared" si="23"/>
        <v>0</v>
      </c>
      <c r="I354" s="96" t="str">
        <f>IF(E354&lt;&gt;"","M","")</f>
        <v>M</v>
      </c>
      <c r="J354" s="91" t="s">
        <v>1001</v>
      </c>
      <c r="K354" s="85"/>
      <c r="L354" s="85"/>
      <c r="M354" s="82"/>
      <c r="N354" s="18"/>
    </row>
    <row r="355" spans="1:14" ht="12.75">
      <c r="A355" s="40">
        <f t="shared" si="24"/>
        <v>340</v>
      </c>
      <c r="B355" s="92" t="s">
        <v>1050</v>
      </c>
      <c r="C355" s="77"/>
      <c r="D355" s="93" t="s">
        <v>1051</v>
      </c>
      <c r="E355" s="94" t="s">
        <v>1041</v>
      </c>
      <c r="F355" s="103">
        <v>219</v>
      </c>
      <c r="G355" s="109"/>
      <c r="H355" s="97">
        <f t="shared" si="23"/>
        <v>0</v>
      </c>
      <c r="I355" s="96" t="str">
        <f>IF(E355&lt;&gt;"","M","")</f>
        <v>M</v>
      </c>
      <c r="J355" s="91" t="s">
        <v>1001</v>
      </c>
      <c r="K355" s="85"/>
      <c r="L355" s="85"/>
      <c r="M355" s="82"/>
      <c r="N355" s="18"/>
    </row>
    <row r="356" spans="1:14" ht="12.75">
      <c r="A356" s="40">
        <f t="shared" si="24"/>
        <v>341</v>
      </c>
      <c r="B356" s="92" t="s">
        <v>1052</v>
      </c>
      <c r="C356" s="77"/>
      <c r="D356" s="93" t="s">
        <v>1053</v>
      </c>
      <c r="E356" s="94" t="s">
        <v>1041</v>
      </c>
      <c r="F356" s="103">
        <v>237</v>
      </c>
      <c r="G356" s="109"/>
      <c r="H356" s="97">
        <f t="shared" si="23"/>
        <v>0</v>
      </c>
      <c r="I356" s="96" t="str">
        <f>IF(E356&lt;&gt;"","M","")</f>
        <v>M</v>
      </c>
      <c r="J356" s="91" t="s">
        <v>1001</v>
      </c>
      <c r="K356" s="85"/>
      <c r="L356" s="85"/>
      <c r="M356" s="82"/>
      <c r="N356" s="18"/>
    </row>
    <row r="357" spans="1:14" ht="12.75">
      <c r="A357" s="40">
        <f t="shared" si="24"/>
        <v>342</v>
      </c>
      <c r="B357" s="89" t="s">
        <v>989</v>
      </c>
      <c r="C357" s="79" t="s">
        <v>242</v>
      </c>
      <c r="D357" s="77" t="s">
        <v>982</v>
      </c>
      <c r="E357" s="90" t="s">
        <v>1106</v>
      </c>
      <c r="F357" s="98">
        <v>1</v>
      </c>
      <c r="G357" s="109"/>
      <c r="H357" s="97">
        <f t="shared" si="23"/>
        <v>0</v>
      </c>
      <c r="I357" s="60" t="str">
        <f aca="true" t="shared" si="25" ref="I357:I371">IF(E357&lt;&gt;"","A","")</f>
        <v>A</v>
      </c>
      <c r="J357" s="91" t="s">
        <v>635</v>
      </c>
      <c r="K357" s="85"/>
      <c r="L357" s="85"/>
      <c r="M357" s="82"/>
      <c r="N357" s="18"/>
    </row>
    <row r="358" spans="1:14" ht="12.75">
      <c r="A358" s="40">
        <f t="shared" si="24"/>
        <v>343</v>
      </c>
      <c r="B358" s="89" t="s">
        <v>582</v>
      </c>
      <c r="C358" s="79"/>
      <c r="D358" s="77" t="s">
        <v>926</v>
      </c>
      <c r="E358" s="90" t="s">
        <v>628</v>
      </c>
      <c r="F358" s="98">
        <v>96.53</v>
      </c>
      <c r="G358" s="109"/>
      <c r="H358" s="97">
        <f t="shared" si="23"/>
        <v>0</v>
      </c>
      <c r="I358" s="60" t="str">
        <f t="shared" si="25"/>
        <v>A</v>
      </c>
      <c r="J358" s="91" t="s">
        <v>635</v>
      </c>
      <c r="K358" s="85"/>
      <c r="L358" s="85"/>
      <c r="M358" s="82"/>
      <c r="N358" s="18"/>
    </row>
    <row r="359" spans="1:14" ht="12.75">
      <c r="A359" s="40">
        <f t="shared" si="24"/>
        <v>344</v>
      </c>
      <c r="B359" s="89" t="s">
        <v>583</v>
      </c>
      <c r="C359" s="79"/>
      <c r="D359" s="77" t="s">
        <v>642</v>
      </c>
      <c r="E359" s="90" t="s">
        <v>628</v>
      </c>
      <c r="F359" s="98">
        <v>96.53</v>
      </c>
      <c r="G359" s="109"/>
      <c r="H359" s="97">
        <f t="shared" si="23"/>
        <v>0</v>
      </c>
      <c r="I359" s="60" t="str">
        <f t="shared" si="25"/>
        <v>A</v>
      </c>
      <c r="J359" s="91" t="s">
        <v>635</v>
      </c>
      <c r="K359" s="85"/>
      <c r="L359" s="85"/>
      <c r="M359" s="82"/>
      <c r="N359" s="18"/>
    </row>
    <row r="360" spans="1:14" ht="12.75">
      <c r="A360" s="40">
        <f t="shared" si="24"/>
        <v>345</v>
      </c>
      <c r="B360" s="89" t="s">
        <v>584</v>
      </c>
      <c r="C360" s="79"/>
      <c r="D360" s="77" t="s">
        <v>641</v>
      </c>
      <c r="E360" s="90" t="s">
        <v>628</v>
      </c>
      <c r="F360" s="98">
        <v>30.67</v>
      </c>
      <c r="G360" s="109"/>
      <c r="H360" s="97">
        <f t="shared" si="23"/>
        <v>0</v>
      </c>
      <c r="I360" s="60" t="str">
        <f t="shared" si="25"/>
        <v>A</v>
      </c>
      <c r="J360" s="91" t="s">
        <v>635</v>
      </c>
      <c r="K360" s="85"/>
      <c r="L360" s="85"/>
      <c r="M360" s="82"/>
      <c r="N360" s="18"/>
    </row>
    <row r="361" spans="1:14" ht="12.75">
      <c r="A361" s="40">
        <f t="shared" si="24"/>
        <v>346</v>
      </c>
      <c r="B361" s="86" t="s">
        <v>585</v>
      </c>
      <c r="C361" s="79" t="s">
        <v>242</v>
      </c>
      <c r="D361" s="77" t="s">
        <v>927</v>
      </c>
      <c r="E361" s="87" t="s">
        <v>1106</v>
      </c>
      <c r="F361" s="98">
        <v>1</v>
      </c>
      <c r="G361" s="109"/>
      <c r="H361" s="97">
        <f t="shared" si="23"/>
        <v>0</v>
      </c>
      <c r="I361" s="60" t="str">
        <f t="shared" si="25"/>
        <v>A</v>
      </c>
      <c r="J361" s="91" t="s">
        <v>635</v>
      </c>
      <c r="K361" s="85"/>
      <c r="L361" s="85"/>
      <c r="M361" s="82"/>
      <c r="N361" s="18"/>
    </row>
    <row r="362" spans="1:14" ht="21.75">
      <c r="A362" s="40">
        <f t="shared" si="24"/>
        <v>347</v>
      </c>
      <c r="B362" s="86" t="s">
        <v>586</v>
      </c>
      <c r="C362" s="79" t="s">
        <v>242</v>
      </c>
      <c r="D362" s="77" t="s">
        <v>928</v>
      </c>
      <c r="E362" s="87" t="s">
        <v>1106</v>
      </c>
      <c r="F362" s="98">
        <v>1</v>
      </c>
      <c r="G362" s="109"/>
      <c r="H362" s="97">
        <f t="shared" si="23"/>
        <v>0</v>
      </c>
      <c r="I362" s="60" t="str">
        <f t="shared" si="25"/>
        <v>A</v>
      </c>
      <c r="J362" s="91" t="s">
        <v>638</v>
      </c>
      <c r="K362" s="85"/>
      <c r="L362" s="85"/>
      <c r="M362" s="82"/>
      <c r="N362" s="18"/>
    </row>
    <row r="363" spans="1:14" ht="12.75">
      <c r="A363" s="40">
        <f t="shared" si="24"/>
        <v>348</v>
      </c>
      <c r="B363" s="86" t="s">
        <v>587</v>
      </c>
      <c r="C363" s="79"/>
      <c r="D363" s="77" t="s">
        <v>929</v>
      </c>
      <c r="E363" s="87" t="s">
        <v>965</v>
      </c>
      <c r="F363" s="98">
        <v>10</v>
      </c>
      <c r="G363" s="109"/>
      <c r="H363" s="97">
        <f t="shared" si="23"/>
        <v>0</v>
      </c>
      <c r="I363" s="60" t="str">
        <f t="shared" si="25"/>
        <v>A</v>
      </c>
      <c r="J363" s="91" t="s">
        <v>635</v>
      </c>
      <c r="K363" s="85"/>
      <c r="L363" s="85"/>
      <c r="M363" s="82"/>
      <c r="N363" s="18"/>
    </row>
    <row r="364" spans="1:14" ht="12.75">
      <c r="A364" s="40">
        <f t="shared" si="24"/>
        <v>349</v>
      </c>
      <c r="B364" s="86" t="s">
        <v>588</v>
      </c>
      <c r="C364" s="79"/>
      <c r="D364" s="77" t="s">
        <v>930</v>
      </c>
      <c r="E364" s="87" t="s">
        <v>628</v>
      </c>
      <c r="F364" s="98">
        <v>97.55</v>
      </c>
      <c r="G364" s="109"/>
      <c r="H364" s="97">
        <f t="shared" si="23"/>
        <v>0</v>
      </c>
      <c r="I364" s="60" t="str">
        <f t="shared" si="25"/>
        <v>A</v>
      </c>
      <c r="J364" s="91" t="s">
        <v>635</v>
      </c>
      <c r="K364" s="85"/>
      <c r="L364" s="85"/>
      <c r="M364" s="82"/>
      <c r="N364" s="18"/>
    </row>
    <row r="365" spans="1:14" ht="12.75">
      <c r="A365" s="40">
        <f t="shared" si="24"/>
        <v>350</v>
      </c>
      <c r="B365" s="86" t="s">
        <v>589</v>
      </c>
      <c r="C365" s="79"/>
      <c r="D365" s="77" t="s">
        <v>931</v>
      </c>
      <c r="E365" s="87" t="s">
        <v>629</v>
      </c>
      <c r="F365" s="98">
        <v>176.84</v>
      </c>
      <c r="G365" s="109"/>
      <c r="H365" s="97">
        <f t="shared" si="23"/>
        <v>0</v>
      </c>
      <c r="I365" s="60" t="str">
        <f t="shared" si="25"/>
        <v>A</v>
      </c>
      <c r="J365" s="91" t="s">
        <v>635</v>
      </c>
      <c r="K365" s="85"/>
      <c r="L365" s="85"/>
      <c r="M365" s="82"/>
      <c r="N365" s="18"/>
    </row>
    <row r="366" spans="1:14" ht="12.75">
      <c r="A366" s="40">
        <f t="shared" si="24"/>
        <v>351</v>
      </c>
      <c r="B366" s="86" t="s">
        <v>590</v>
      </c>
      <c r="C366" s="79"/>
      <c r="D366" s="77" t="s">
        <v>932</v>
      </c>
      <c r="E366" s="87" t="s">
        <v>965</v>
      </c>
      <c r="F366" s="98">
        <v>10</v>
      </c>
      <c r="G366" s="109"/>
      <c r="H366" s="97">
        <f t="shared" si="23"/>
        <v>0</v>
      </c>
      <c r="I366" s="60" t="str">
        <f t="shared" si="25"/>
        <v>A</v>
      </c>
      <c r="J366" s="91" t="s">
        <v>635</v>
      </c>
      <c r="K366" s="85"/>
      <c r="L366" s="85"/>
      <c r="M366" s="82"/>
      <c r="N366" s="18"/>
    </row>
    <row r="367" spans="1:14" ht="12.75">
      <c r="A367" s="40">
        <f t="shared" si="24"/>
        <v>352</v>
      </c>
      <c r="B367" s="86" t="s">
        <v>591</v>
      </c>
      <c r="C367" s="79"/>
      <c r="D367" s="77" t="s">
        <v>933</v>
      </c>
      <c r="E367" s="87" t="s">
        <v>629</v>
      </c>
      <c r="F367" s="98">
        <v>176.84</v>
      </c>
      <c r="G367" s="109"/>
      <c r="H367" s="97">
        <f t="shared" si="23"/>
        <v>0</v>
      </c>
      <c r="I367" s="60" t="str">
        <f t="shared" si="25"/>
        <v>A</v>
      </c>
      <c r="J367" s="91" t="s">
        <v>634</v>
      </c>
      <c r="K367" s="18"/>
      <c r="L367" s="18"/>
      <c r="M367" s="18"/>
      <c r="N367" s="18"/>
    </row>
    <row r="368" spans="1:14" ht="21.75">
      <c r="A368" s="40">
        <f t="shared" si="24"/>
        <v>353</v>
      </c>
      <c r="B368" s="86" t="s">
        <v>592</v>
      </c>
      <c r="C368" s="79"/>
      <c r="D368" s="77" t="s">
        <v>934</v>
      </c>
      <c r="E368" s="87" t="s">
        <v>626</v>
      </c>
      <c r="F368" s="98">
        <v>182.4</v>
      </c>
      <c r="G368" s="109"/>
      <c r="H368" s="97">
        <f t="shared" si="23"/>
        <v>0</v>
      </c>
      <c r="I368" s="60" t="str">
        <f t="shared" si="25"/>
        <v>A</v>
      </c>
      <c r="J368" s="91" t="s">
        <v>635</v>
      </c>
      <c r="K368" s="18"/>
      <c r="L368" s="18"/>
      <c r="M368" s="18"/>
      <c r="N368" s="18"/>
    </row>
    <row r="369" spans="1:14" ht="12.75">
      <c r="A369" s="40">
        <f t="shared" si="24"/>
        <v>354</v>
      </c>
      <c r="B369" s="86" t="s">
        <v>593</v>
      </c>
      <c r="C369" s="79"/>
      <c r="D369" s="77" t="s">
        <v>935</v>
      </c>
      <c r="E369" s="87" t="s">
        <v>628</v>
      </c>
      <c r="F369" s="98">
        <v>1025.95</v>
      </c>
      <c r="G369" s="109"/>
      <c r="H369" s="97">
        <f t="shared" si="23"/>
        <v>0</v>
      </c>
      <c r="I369" s="60" t="str">
        <f t="shared" si="25"/>
        <v>A</v>
      </c>
      <c r="J369" s="91" t="s">
        <v>635</v>
      </c>
      <c r="K369" s="82"/>
      <c r="L369" s="82"/>
      <c r="M369" s="18"/>
      <c r="N369" s="18"/>
    </row>
    <row r="370" spans="1:14" ht="12.75">
      <c r="A370" s="40">
        <f t="shared" si="24"/>
        <v>355</v>
      </c>
      <c r="B370" s="86" t="s">
        <v>594</v>
      </c>
      <c r="C370" s="79"/>
      <c r="D370" s="77" t="s">
        <v>937</v>
      </c>
      <c r="E370" s="87" t="s">
        <v>966</v>
      </c>
      <c r="F370" s="98">
        <v>1949.31</v>
      </c>
      <c r="G370" s="109"/>
      <c r="H370" s="97">
        <f t="shared" si="23"/>
        <v>0</v>
      </c>
      <c r="I370" s="60" t="str">
        <f t="shared" si="25"/>
        <v>A</v>
      </c>
      <c r="J370" s="91" t="s">
        <v>635</v>
      </c>
      <c r="K370" s="18"/>
      <c r="L370" s="18"/>
      <c r="M370" s="18"/>
      <c r="N370" s="18"/>
    </row>
    <row r="371" spans="1:14" ht="12.75">
      <c r="A371" s="40">
        <f t="shared" si="24"/>
        <v>356</v>
      </c>
      <c r="B371" s="86" t="s">
        <v>595</v>
      </c>
      <c r="C371" s="79"/>
      <c r="D371" s="77" t="s">
        <v>936</v>
      </c>
      <c r="E371" s="87" t="s">
        <v>966</v>
      </c>
      <c r="F371" s="98">
        <v>401.28</v>
      </c>
      <c r="G371" s="109"/>
      <c r="H371" s="97">
        <f t="shared" si="23"/>
        <v>0</v>
      </c>
      <c r="I371" s="60" t="str">
        <f t="shared" si="25"/>
        <v>A</v>
      </c>
      <c r="J371" s="91" t="s">
        <v>635</v>
      </c>
      <c r="K371" s="18"/>
      <c r="L371" s="18"/>
      <c r="M371" s="18"/>
      <c r="N371" s="18"/>
    </row>
    <row r="372" spans="1:14" ht="12.75">
      <c r="A372" s="40">
        <f t="shared" si="24"/>
        <v>357</v>
      </c>
      <c r="B372" s="92" t="s">
        <v>1094</v>
      </c>
      <c r="C372" s="77"/>
      <c r="D372" s="93" t="s">
        <v>1095</v>
      </c>
      <c r="E372" s="94" t="s">
        <v>1096</v>
      </c>
      <c r="F372" s="103">
        <v>1</v>
      </c>
      <c r="G372" s="109"/>
      <c r="H372" s="97">
        <f t="shared" si="23"/>
        <v>0</v>
      </c>
      <c r="I372" s="96" t="str">
        <f>IF(E372&lt;&gt;"","M","")</f>
        <v>M</v>
      </c>
      <c r="J372" s="91" t="s">
        <v>1089</v>
      </c>
      <c r="K372" s="18"/>
      <c r="L372" s="18"/>
      <c r="M372" s="18"/>
      <c r="N372" s="18"/>
    </row>
    <row r="373" spans="1:14" ht="12.75">
      <c r="A373" s="40">
        <f t="shared" si="24"/>
        <v>358</v>
      </c>
      <c r="B373" s="92" t="s">
        <v>1097</v>
      </c>
      <c r="C373" s="77"/>
      <c r="D373" s="93" t="s">
        <v>1098</v>
      </c>
      <c r="E373" s="94" t="s">
        <v>629</v>
      </c>
      <c r="F373" s="103">
        <v>570</v>
      </c>
      <c r="G373" s="109"/>
      <c r="H373" s="97">
        <f t="shared" si="23"/>
        <v>0</v>
      </c>
      <c r="I373" s="96" t="str">
        <f>IF(E373&lt;&gt;"","M","")</f>
        <v>M</v>
      </c>
      <c r="J373" s="91" t="s">
        <v>1089</v>
      </c>
      <c r="K373" s="18"/>
      <c r="L373" s="18"/>
      <c r="M373" s="18"/>
      <c r="N373" s="18"/>
    </row>
    <row r="374" spans="1:14" ht="12.75">
      <c r="A374" s="40">
        <f t="shared" si="24"/>
        <v>359</v>
      </c>
      <c r="B374" s="92" t="s">
        <v>1099</v>
      </c>
      <c r="C374" s="77"/>
      <c r="D374" s="93" t="s">
        <v>1100</v>
      </c>
      <c r="E374" s="94" t="s">
        <v>627</v>
      </c>
      <c r="F374" s="103">
        <v>18720</v>
      </c>
      <c r="G374" s="109"/>
      <c r="H374" s="97">
        <f t="shared" si="23"/>
        <v>0</v>
      </c>
      <c r="I374" s="96" t="str">
        <f>IF(E374&lt;&gt;"","M","")</f>
        <v>M</v>
      </c>
      <c r="J374" s="91" t="s">
        <v>1089</v>
      </c>
      <c r="K374" s="18"/>
      <c r="L374" s="18"/>
      <c r="M374" s="18"/>
      <c r="N374" s="18"/>
    </row>
    <row r="375" spans="1:14" ht="12.75">
      <c r="A375" s="40">
        <f t="shared" si="24"/>
        <v>360</v>
      </c>
      <c r="B375" s="92" t="s">
        <v>1101</v>
      </c>
      <c r="C375" s="77"/>
      <c r="D375" s="93" t="s">
        <v>1100</v>
      </c>
      <c r="E375" s="94" t="s">
        <v>627</v>
      </c>
      <c r="F375" s="103">
        <v>3510</v>
      </c>
      <c r="G375" s="109"/>
      <c r="H375" s="97">
        <f t="shared" si="23"/>
        <v>0</v>
      </c>
      <c r="I375" s="96" t="str">
        <f>IF(E375&lt;&gt;"","M","")</f>
        <v>M</v>
      </c>
      <c r="J375" s="91" t="s">
        <v>1089</v>
      </c>
      <c r="K375" s="18"/>
      <c r="L375" s="18"/>
      <c r="M375" s="18"/>
      <c r="N375" s="18"/>
    </row>
    <row r="376" spans="1:14" ht="12.75">
      <c r="A376" s="40">
        <f t="shared" si="24"/>
        <v>361</v>
      </c>
      <c r="B376" s="86" t="s">
        <v>596</v>
      </c>
      <c r="C376" s="79"/>
      <c r="D376" s="77" t="s">
        <v>938</v>
      </c>
      <c r="E376" s="87" t="s">
        <v>629</v>
      </c>
      <c r="F376" s="98">
        <v>69.57</v>
      </c>
      <c r="G376" s="109"/>
      <c r="H376" s="97">
        <f t="shared" si="23"/>
        <v>0</v>
      </c>
      <c r="I376" s="60" t="str">
        <f aca="true" t="shared" si="26" ref="I376:I403">IF(E376&lt;&gt;"","A","")</f>
        <v>A</v>
      </c>
      <c r="J376" s="91" t="s">
        <v>635</v>
      </c>
      <c r="K376" s="18"/>
      <c r="L376" s="18"/>
      <c r="M376" s="18"/>
      <c r="N376" s="18"/>
    </row>
    <row r="377" spans="1:14" ht="12.75">
      <c r="A377" s="40">
        <f t="shared" si="24"/>
        <v>362</v>
      </c>
      <c r="B377" s="86" t="s">
        <v>597</v>
      </c>
      <c r="C377" s="79"/>
      <c r="D377" s="77" t="s">
        <v>939</v>
      </c>
      <c r="E377" s="87" t="s">
        <v>629</v>
      </c>
      <c r="F377" s="98">
        <v>180.2</v>
      </c>
      <c r="G377" s="109"/>
      <c r="H377" s="97">
        <f t="shared" si="23"/>
        <v>0</v>
      </c>
      <c r="I377" s="60" t="str">
        <f t="shared" si="26"/>
        <v>A</v>
      </c>
      <c r="J377" s="91" t="s">
        <v>635</v>
      </c>
      <c r="K377" s="18"/>
      <c r="L377" s="18"/>
      <c r="M377" s="18"/>
      <c r="N377" s="18"/>
    </row>
    <row r="378" spans="1:14" ht="12.75">
      <c r="A378" s="40">
        <f t="shared" si="24"/>
        <v>363</v>
      </c>
      <c r="B378" s="86" t="s">
        <v>598</v>
      </c>
      <c r="C378" s="79"/>
      <c r="D378" s="77" t="s">
        <v>940</v>
      </c>
      <c r="E378" s="87" t="s">
        <v>629</v>
      </c>
      <c r="F378" s="98">
        <v>94.08</v>
      </c>
      <c r="G378" s="109"/>
      <c r="H378" s="97">
        <f t="shared" si="23"/>
        <v>0</v>
      </c>
      <c r="I378" s="60" t="str">
        <f t="shared" si="26"/>
        <v>A</v>
      </c>
      <c r="J378" s="91" t="s">
        <v>635</v>
      </c>
      <c r="K378" s="18"/>
      <c r="L378" s="18"/>
      <c r="M378" s="18"/>
      <c r="N378" s="18"/>
    </row>
    <row r="379" spans="1:14" ht="12.75">
      <c r="A379" s="40">
        <f t="shared" si="24"/>
        <v>364</v>
      </c>
      <c r="B379" s="86" t="s">
        <v>599</v>
      </c>
      <c r="C379" s="79"/>
      <c r="D379" s="77" t="s">
        <v>941</v>
      </c>
      <c r="E379" s="87" t="s">
        <v>629</v>
      </c>
      <c r="F379" s="98">
        <v>66.65</v>
      </c>
      <c r="G379" s="109"/>
      <c r="H379" s="97">
        <f t="shared" si="23"/>
        <v>0</v>
      </c>
      <c r="I379" s="60" t="str">
        <f t="shared" si="26"/>
        <v>A</v>
      </c>
      <c r="J379" s="91" t="s">
        <v>635</v>
      </c>
      <c r="K379" s="18"/>
      <c r="L379" s="18"/>
      <c r="M379" s="18"/>
      <c r="N379" s="18"/>
    </row>
    <row r="380" spans="1:14" ht="12.75">
      <c r="A380" s="40">
        <f t="shared" si="24"/>
        <v>365</v>
      </c>
      <c r="B380" s="86" t="s">
        <v>600</v>
      </c>
      <c r="C380" s="79"/>
      <c r="D380" s="77" t="s">
        <v>942</v>
      </c>
      <c r="E380" s="87" t="s">
        <v>632</v>
      </c>
      <c r="F380" s="98">
        <v>3290</v>
      </c>
      <c r="G380" s="109"/>
      <c r="H380" s="97">
        <f t="shared" si="23"/>
        <v>0</v>
      </c>
      <c r="I380" s="60" t="str">
        <f t="shared" si="26"/>
        <v>A</v>
      </c>
      <c r="J380" s="91" t="s">
        <v>635</v>
      </c>
      <c r="K380" s="18"/>
      <c r="L380" s="18"/>
      <c r="M380" s="18"/>
      <c r="N380" s="18"/>
    </row>
    <row r="381" spans="1:14" ht="12.75">
      <c r="A381" s="40">
        <f t="shared" si="24"/>
        <v>366</v>
      </c>
      <c r="B381" s="86" t="s">
        <v>601</v>
      </c>
      <c r="C381" s="79"/>
      <c r="D381" s="77" t="s">
        <v>964</v>
      </c>
      <c r="E381" s="87" t="s">
        <v>632</v>
      </c>
      <c r="F381" s="98">
        <v>850</v>
      </c>
      <c r="G381" s="109"/>
      <c r="H381" s="97">
        <f t="shared" si="23"/>
        <v>0</v>
      </c>
      <c r="I381" s="60" t="str">
        <f t="shared" si="26"/>
        <v>A</v>
      </c>
      <c r="J381" s="91" t="s">
        <v>635</v>
      </c>
      <c r="K381" s="18"/>
      <c r="L381" s="18"/>
      <c r="M381" s="18"/>
      <c r="N381" s="18"/>
    </row>
    <row r="382" spans="1:14" ht="12.75">
      <c r="A382" s="40">
        <f t="shared" si="24"/>
        <v>367</v>
      </c>
      <c r="B382" s="86" t="s">
        <v>602</v>
      </c>
      <c r="C382" s="79" t="s">
        <v>242</v>
      </c>
      <c r="D382" s="77" t="s">
        <v>963</v>
      </c>
      <c r="E382" s="87" t="s">
        <v>632</v>
      </c>
      <c r="F382" s="98">
        <v>300</v>
      </c>
      <c r="G382" s="109"/>
      <c r="H382" s="97">
        <f t="shared" si="23"/>
        <v>0</v>
      </c>
      <c r="I382" s="60" t="str">
        <f t="shared" si="26"/>
        <v>A</v>
      </c>
      <c r="J382" s="91" t="s">
        <v>635</v>
      </c>
      <c r="K382" s="18"/>
      <c r="L382" s="18"/>
      <c r="M382" s="18"/>
      <c r="N382" s="18"/>
    </row>
    <row r="383" spans="1:14" ht="21.75">
      <c r="A383" s="40">
        <f t="shared" si="24"/>
        <v>368</v>
      </c>
      <c r="B383" s="86" t="s">
        <v>603</v>
      </c>
      <c r="C383" s="79"/>
      <c r="D383" s="77" t="s">
        <v>962</v>
      </c>
      <c r="E383" s="87" t="s">
        <v>629</v>
      </c>
      <c r="F383" s="98">
        <v>71.84</v>
      </c>
      <c r="G383" s="109"/>
      <c r="H383" s="97">
        <f t="shared" si="23"/>
        <v>0</v>
      </c>
      <c r="I383" s="60" t="str">
        <f t="shared" si="26"/>
        <v>A</v>
      </c>
      <c r="J383" s="91" t="s">
        <v>635</v>
      </c>
      <c r="K383" s="18"/>
      <c r="L383" s="18"/>
      <c r="M383" s="18"/>
      <c r="N383" s="18"/>
    </row>
    <row r="384" spans="1:14" ht="12.75">
      <c r="A384" s="40">
        <f t="shared" si="24"/>
        <v>369</v>
      </c>
      <c r="B384" s="86" t="s">
        <v>604</v>
      </c>
      <c r="C384" s="79"/>
      <c r="D384" s="77" t="s">
        <v>961</v>
      </c>
      <c r="E384" s="87" t="s">
        <v>628</v>
      </c>
      <c r="F384" s="98">
        <v>654.72</v>
      </c>
      <c r="G384" s="109"/>
      <c r="H384" s="97">
        <f t="shared" si="23"/>
        <v>0</v>
      </c>
      <c r="I384" s="60" t="str">
        <f t="shared" si="26"/>
        <v>A</v>
      </c>
      <c r="J384" s="91" t="s">
        <v>634</v>
      </c>
      <c r="K384" s="18"/>
      <c r="L384" s="18"/>
      <c r="M384" s="18"/>
      <c r="N384" s="18"/>
    </row>
    <row r="385" spans="1:14" ht="12.75">
      <c r="A385" s="40">
        <f t="shared" si="24"/>
        <v>370</v>
      </c>
      <c r="B385" s="86" t="s">
        <v>605</v>
      </c>
      <c r="C385" s="79"/>
      <c r="D385" s="77" t="s">
        <v>960</v>
      </c>
      <c r="E385" s="87" t="s">
        <v>628</v>
      </c>
      <c r="F385" s="98">
        <v>6547.2</v>
      </c>
      <c r="G385" s="109"/>
      <c r="H385" s="97">
        <f t="shared" si="23"/>
        <v>0</v>
      </c>
      <c r="I385" s="60" t="str">
        <f t="shared" si="26"/>
        <v>A</v>
      </c>
      <c r="J385" s="91" t="s">
        <v>634</v>
      </c>
      <c r="K385" s="18"/>
      <c r="L385" s="18"/>
      <c r="M385" s="18"/>
      <c r="N385" s="18"/>
    </row>
    <row r="386" spans="1:14" ht="21.75">
      <c r="A386" s="40">
        <f t="shared" si="24"/>
        <v>371</v>
      </c>
      <c r="B386" s="86" t="s">
        <v>606</v>
      </c>
      <c r="C386" s="79"/>
      <c r="D386" s="77" t="s">
        <v>959</v>
      </c>
      <c r="E386" s="87" t="s">
        <v>628</v>
      </c>
      <c r="F386" s="98">
        <v>5111.35</v>
      </c>
      <c r="G386" s="109"/>
      <c r="H386" s="97">
        <f t="shared" si="23"/>
        <v>0</v>
      </c>
      <c r="I386" s="60" t="str">
        <f t="shared" si="26"/>
        <v>A</v>
      </c>
      <c r="J386" s="91" t="s">
        <v>634</v>
      </c>
      <c r="K386" s="18"/>
      <c r="L386" s="18"/>
      <c r="M386" s="18"/>
      <c r="N386" s="18"/>
    </row>
    <row r="387" spans="1:14" ht="12.75">
      <c r="A387" s="40">
        <f t="shared" si="24"/>
        <v>372</v>
      </c>
      <c r="B387" s="86" t="s">
        <v>607</v>
      </c>
      <c r="C387" s="79"/>
      <c r="D387" s="77" t="s">
        <v>958</v>
      </c>
      <c r="E387" s="87" t="s">
        <v>628</v>
      </c>
      <c r="F387" s="98">
        <v>367.55</v>
      </c>
      <c r="G387" s="109"/>
      <c r="H387" s="97">
        <f t="shared" si="23"/>
        <v>0</v>
      </c>
      <c r="I387" s="60" t="str">
        <f t="shared" si="26"/>
        <v>A</v>
      </c>
      <c r="J387" s="91" t="s">
        <v>634</v>
      </c>
      <c r="K387" s="18"/>
      <c r="L387" s="18"/>
      <c r="M387" s="18"/>
      <c r="N387" s="18"/>
    </row>
    <row r="388" spans="1:14" ht="12.75">
      <c r="A388" s="40">
        <f t="shared" si="24"/>
        <v>373</v>
      </c>
      <c r="B388" s="86" t="s">
        <v>608</v>
      </c>
      <c r="C388" s="79"/>
      <c r="D388" s="77" t="s">
        <v>957</v>
      </c>
      <c r="E388" s="87" t="s">
        <v>628</v>
      </c>
      <c r="F388" s="98">
        <v>654.72</v>
      </c>
      <c r="G388" s="109"/>
      <c r="H388" s="97">
        <f t="shared" si="23"/>
        <v>0</v>
      </c>
      <c r="I388" s="60" t="str">
        <f t="shared" si="26"/>
        <v>A</v>
      </c>
      <c r="J388" s="91" t="s">
        <v>634</v>
      </c>
      <c r="K388" s="18"/>
      <c r="L388" s="18"/>
      <c r="M388" s="18"/>
      <c r="N388" s="18"/>
    </row>
    <row r="389" spans="1:14" ht="12.75">
      <c r="A389" s="40">
        <f t="shared" si="24"/>
        <v>374</v>
      </c>
      <c r="B389" s="86" t="s">
        <v>609</v>
      </c>
      <c r="C389" s="79"/>
      <c r="D389" s="77" t="s">
        <v>956</v>
      </c>
      <c r="E389" s="87" t="s">
        <v>628</v>
      </c>
      <c r="F389" s="98">
        <v>2298.8</v>
      </c>
      <c r="G389" s="109"/>
      <c r="H389" s="97">
        <f t="shared" si="23"/>
        <v>0</v>
      </c>
      <c r="I389" s="60" t="str">
        <f t="shared" si="26"/>
        <v>A</v>
      </c>
      <c r="J389" s="91" t="s">
        <v>634</v>
      </c>
      <c r="K389" s="18"/>
      <c r="L389" s="18"/>
      <c r="M389" s="18"/>
      <c r="N389" s="18"/>
    </row>
    <row r="390" spans="1:14" ht="21.75">
      <c r="A390" s="40">
        <f t="shared" si="24"/>
        <v>375</v>
      </c>
      <c r="B390" s="86" t="s">
        <v>610</v>
      </c>
      <c r="C390" s="79"/>
      <c r="D390" s="77" t="s">
        <v>955</v>
      </c>
      <c r="E390" s="87" t="s">
        <v>628</v>
      </c>
      <c r="F390" s="98">
        <v>1.54</v>
      </c>
      <c r="G390" s="109"/>
      <c r="H390" s="97">
        <f t="shared" si="23"/>
        <v>0</v>
      </c>
      <c r="I390" s="60" t="str">
        <f t="shared" si="26"/>
        <v>A</v>
      </c>
      <c r="J390" s="91" t="s">
        <v>634</v>
      </c>
      <c r="K390" s="18"/>
      <c r="L390" s="18"/>
      <c r="M390" s="18"/>
      <c r="N390" s="18"/>
    </row>
    <row r="391" spans="1:14" ht="21.75">
      <c r="A391" s="40">
        <f t="shared" si="24"/>
        <v>376</v>
      </c>
      <c r="B391" s="86" t="s">
        <v>611</v>
      </c>
      <c r="C391" s="79"/>
      <c r="D391" s="77" t="s">
        <v>954</v>
      </c>
      <c r="E391" s="87" t="s">
        <v>628</v>
      </c>
      <c r="F391" s="98">
        <v>6.12</v>
      </c>
      <c r="G391" s="109"/>
      <c r="H391" s="97">
        <f t="shared" si="23"/>
        <v>0</v>
      </c>
      <c r="I391" s="60" t="str">
        <f t="shared" si="26"/>
        <v>A</v>
      </c>
      <c r="J391" s="91" t="s">
        <v>634</v>
      </c>
      <c r="K391" s="18"/>
      <c r="L391" s="18"/>
      <c r="M391" s="18"/>
      <c r="N391" s="18"/>
    </row>
    <row r="392" spans="1:14" ht="12.75">
      <c r="A392" s="40">
        <f t="shared" si="24"/>
        <v>377</v>
      </c>
      <c r="B392" s="86" t="s">
        <v>612</v>
      </c>
      <c r="C392" s="79"/>
      <c r="D392" s="77" t="s">
        <v>953</v>
      </c>
      <c r="E392" s="87" t="s">
        <v>629</v>
      </c>
      <c r="F392" s="98">
        <v>290.75</v>
      </c>
      <c r="G392" s="109"/>
      <c r="H392" s="97">
        <f t="shared" si="23"/>
        <v>0</v>
      </c>
      <c r="I392" s="60" t="str">
        <f t="shared" si="26"/>
        <v>A</v>
      </c>
      <c r="J392" s="91" t="s">
        <v>634</v>
      </c>
      <c r="K392" s="18"/>
      <c r="L392" s="18"/>
      <c r="M392" s="18"/>
      <c r="N392" s="18"/>
    </row>
    <row r="393" spans="1:10" ht="21.75">
      <c r="A393" s="40">
        <f t="shared" si="24"/>
        <v>378</v>
      </c>
      <c r="B393" s="86" t="s">
        <v>613</v>
      </c>
      <c r="C393" s="79"/>
      <c r="D393" s="77" t="s">
        <v>640</v>
      </c>
      <c r="E393" s="87" t="s">
        <v>629</v>
      </c>
      <c r="F393" s="98">
        <v>166.16</v>
      </c>
      <c r="G393" s="109"/>
      <c r="H393" s="97">
        <f t="shared" si="23"/>
        <v>0</v>
      </c>
      <c r="I393" s="60" t="str">
        <f t="shared" si="26"/>
        <v>A</v>
      </c>
      <c r="J393" s="91" t="s">
        <v>634</v>
      </c>
    </row>
    <row r="394" spans="1:10" ht="21.75">
      <c r="A394" s="40">
        <f t="shared" si="24"/>
        <v>379</v>
      </c>
      <c r="B394" s="86" t="s">
        <v>614</v>
      </c>
      <c r="C394" s="79"/>
      <c r="D394" s="77" t="s">
        <v>952</v>
      </c>
      <c r="E394" s="87" t="s">
        <v>965</v>
      </c>
      <c r="F394" s="98">
        <v>2</v>
      </c>
      <c r="G394" s="109"/>
      <c r="H394" s="97">
        <f t="shared" si="23"/>
        <v>0</v>
      </c>
      <c r="I394" s="60" t="str">
        <f t="shared" si="26"/>
        <v>A</v>
      </c>
      <c r="J394" s="91" t="s">
        <v>635</v>
      </c>
    </row>
    <row r="395" spans="1:10" ht="12.75">
      <c r="A395" s="40">
        <f t="shared" si="24"/>
        <v>380</v>
      </c>
      <c r="B395" s="86" t="s">
        <v>615</v>
      </c>
      <c r="C395" s="79"/>
      <c r="D395" s="77" t="s">
        <v>951</v>
      </c>
      <c r="E395" s="87" t="s">
        <v>965</v>
      </c>
      <c r="F395" s="98">
        <v>2</v>
      </c>
      <c r="G395" s="109"/>
      <c r="H395" s="97">
        <f t="shared" si="23"/>
        <v>0</v>
      </c>
      <c r="I395" s="60" t="str">
        <f t="shared" si="26"/>
        <v>A</v>
      </c>
      <c r="J395" s="91" t="s">
        <v>635</v>
      </c>
    </row>
    <row r="396" spans="1:10" ht="21.75">
      <c r="A396" s="40">
        <f t="shared" si="24"/>
        <v>381</v>
      </c>
      <c r="B396" s="86" t="s">
        <v>616</v>
      </c>
      <c r="C396" s="79"/>
      <c r="D396" s="77" t="s">
        <v>950</v>
      </c>
      <c r="E396" s="87" t="s">
        <v>965</v>
      </c>
      <c r="F396" s="98">
        <v>2</v>
      </c>
      <c r="G396" s="109"/>
      <c r="H396" s="97">
        <f t="shared" si="23"/>
        <v>0</v>
      </c>
      <c r="I396" s="60" t="str">
        <f t="shared" si="26"/>
        <v>A</v>
      </c>
      <c r="J396" s="91" t="s">
        <v>635</v>
      </c>
    </row>
    <row r="397" spans="1:10" ht="21.75">
      <c r="A397" s="40">
        <f t="shared" si="24"/>
        <v>382</v>
      </c>
      <c r="B397" s="86" t="s">
        <v>617</v>
      </c>
      <c r="C397" s="79"/>
      <c r="D397" s="80" t="s">
        <v>949</v>
      </c>
      <c r="E397" s="87" t="s">
        <v>629</v>
      </c>
      <c r="F397" s="98">
        <v>6</v>
      </c>
      <c r="G397" s="109"/>
      <c r="H397" s="97">
        <f t="shared" si="23"/>
        <v>0</v>
      </c>
      <c r="I397" s="60" t="str">
        <f t="shared" si="26"/>
        <v>A</v>
      </c>
      <c r="J397" s="91" t="s">
        <v>635</v>
      </c>
    </row>
    <row r="398" spans="1:10" ht="33">
      <c r="A398" s="40">
        <f t="shared" si="24"/>
        <v>383</v>
      </c>
      <c r="B398" s="86" t="s">
        <v>618</v>
      </c>
      <c r="C398" s="79"/>
      <c r="D398" s="77" t="s">
        <v>948</v>
      </c>
      <c r="E398" s="87" t="s">
        <v>633</v>
      </c>
      <c r="F398" s="98">
        <v>397.5</v>
      </c>
      <c r="G398" s="109"/>
      <c r="H398" s="97">
        <f t="shared" si="23"/>
        <v>0</v>
      </c>
      <c r="I398" s="60" t="str">
        <f t="shared" si="26"/>
        <v>A</v>
      </c>
      <c r="J398" s="91" t="s">
        <v>635</v>
      </c>
    </row>
    <row r="399" spans="1:10" ht="33">
      <c r="A399" s="40">
        <f t="shared" si="24"/>
        <v>384</v>
      </c>
      <c r="B399" s="86" t="s">
        <v>619</v>
      </c>
      <c r="C399" s="79"/>
      <c r="D399" s="77" t="s">
        <v>947</v>
      </c>
      <c r="E399" s="87" t="s">
        <v>629</v>
      </c>
      <c r="F399" s="98">
        <v>1642</v>
      </c>
      <c r="G399" s="109"/>
      <c r="H399" s="97">
        <f t="shared" si="23"/>
        <v>0</v>
      </c>
      <c r="I399" s="60" t="str">
        <f t="shared" si="26"/>
        <v>A</v>
      </c>
      <c r="J399" s="91" t="s">
        <v>636</v>
      </c>
    </row>
    <row r="400" spans="1:10" ht="33">
      <c r="A400" s="40">
        <f t="shared" si="24"/>
        <v>385</v>
      </c>
      <c r="B400" s="86" t="s">
        <v>620</v>
      </c>
      <c r="C400" s="79"/>
      <c r="D400" s="77" t="s">
        <v>946</v>
      </c>
      <c r="E400" s="87" t="s">
        <v>628</v>
      </c>
      <c r="F400" s="98">
        <v>105</v>
      </c>
      <c r="G400" s="109"/>
      <c r="H400" s="97">
        <f aca="true" t="shared" si="27" ref="H400:H420">+IF(AND(F400="",G400=""),"",ROUND(F400*G400,2))</f>
        <v>0</v>
      </c>
      <c r="I400" s="60" t="str">
        <f t="shared" si="26"/>
        <v>A</v>
      </c>
      <c r="J400" s="91" t="s">
        <v>636</v>
      </c>
    </row>
    <row r="401" spans="1:10" ht="12.75">
      <c r="A401" s="40">
        <f aca="true" t="shared" si="28" ref="A401:A420">A400+1</f>
        <v>386</v>
      </c>
      <c r="B401" s="86" t="s">
        <v>621</v>
      </c>
      <c r="C401" s="79"/>
      <c r="D401" s="77" t="s">
        <v>945</v>
      </c>
      <c r="E401" s="87" t="s">
        <v>628</v>
      </c>
      <c r="F401" s="98">
        <v>61</v>
      </c>
      <c r="G401" s="109"/>
      <c r="H401" s="97">
        <f t="shared" si="27"/>
        <v>0</v>
      </c>
      <c r="I401" s="60" t="str">
        <f t="shared" si="26"/>
        <v>A</v>
      </c>
      <c r="J401" s="91" t="s">
        <v>635</v>
      </c>
    </row>
    <row r="402" spans="1:10" ht="33">
      <c r="A402" s="40">
        <f t="shared" si="28"/>
        <v>387</v>
      </c>
      <c r="B402" s="86" t="s">
        <v>622</v>
      </c>
      <c r="C402" s="79"/>
      <c r="D402" s="77" t="s">
        <v>944</v>
      </c>
      <c r="E402" s="87" t="s">
        <v>965</v>
      </c>
      <c r="F402" s="98">
        <v>1</v>
      </c>
      <c r="G402" s="109"/>
      <c r="H402" s="97">
        <f t="shared" si="27"/>
        <v>0</v>
      </c>
      <c r="I402" s="60" t="str">
        <f t="shared" si="26"/>
        <v>A</v>
      </c>
      <c r="J402" s="91" t="s">
        <v>635</v>
      </c>
    </row>
    <row r="403" spans="1:10" ht="21.75">
      <c r="A403" s="40">
        <f t="shared" si="28"/>
        <v>388</v>
      </c>
      <c r="B403" s="86" t="s">
        <v>623</v>
      </c>
      <c r="C403" s="79"/>
      <c r="D403" s="77" t="s">
        <v>943</v>
      </c>
      <c r="E403" s="87" t="s">
        <v>1106</v>
      </c>
      <c r="F403" s="98">
        <v>1</v>
      </c>
      <c r="G403" s="109"/>
      <c r="H403" s="97">
        <f t="shared" si="27"/>
        <v>0</v>
      </c>
      <c r="I403" s="60" t="str">
        <f t="shared" si="26"/>
        <v>A</v>
      </c>
      <c r="J403" s="91" t="s">
        <v>635</v>
      </c>
    </row>
    <row r="404" spans="1:10" ht="12.75">
      <c r="A404" s="40">
        <f t="shared" si="28"/>
        <v>389</v>
      </c>
      <c r="B404" s="92" t="s">
        <v>1054</v>
      </c>
      <c r="C404" s="78"/>
      <c r="D404" s="93" t="s">
        <v>1055</v>
      </c>
      <c r="E404" s="94" t="s">
        <v>1041</v>
      </c>
      <c r="F404" s="104">
        <v>12</v>
      </c>
      <c r="G404" s="109"/>
      <c r="H404" s="95">
        <f t="shared" si="27"/>
        <v>0</v>
      </c>
      <c r="I404" s="96" t="str">
        <f>IF(E404&lt;&gt;"","M","")</f>
        <v>M</v>
      </c>
      <c r="J404" s="91" t="s">
        <v>1001</v>
      </c>
    </row>
    <row r="405" spans="1:10" ht="12.75">
      <c r="A405" s="40">
        <f t="shared" si="28"/>
        <v>390</v>
      </c>
      <c r="B405" s="92" t="s">
        <v>1056</v>
      </c>
      <c r="C405" s="78"/>
      <c r="D405" s="93" t="s">
        <v>1057</v>
      </c>
      <c r="E405" s="94" t="s">
        <v>628</v>
      </c>
      <c r="F405" s="104">
        <v>3452.84</v>
      </c>
      <c r="G405" s="109"/>
      <c r="H405" s="95">
        <f t="shared" si="27"/>
        <v>0</v>
      </c>
      <c r="I405" s="96" t="str">
        <f>IF(E405&lt;&gt;"","M","")</f>
        <v>M</v>
      </c>
      <c r="J405" s="91" t="s">
        <v>1001</v>
      </c>
    </row>
    <row r="406" spans="1:10" ht="12.75">
      <c r="A406" s="40">
        <f t="shared" si="28"/>
        <v>391</v>
      </c>
      <c r="B406" s="92" t="s">
        <v>1058</v>
      </c>
      <c r="C406" s="78"/>
      <c r="D406" s="93" t="s">
        <v>1059</v>
      </c>
      <c r="E406" s="94" t="s">
        <v>628</v>
      </c>
      <c r="F406" s="104">
        <v>2694.38</v>
      </c>
      <c r="G406" s="109"/>
      <c r="H406" s="95">
        <f t="shared" si="27"/>
        <v>0</v>
      </c>
      <c r="I406" s="96" t="s">
        <v>1060</v>
      </c>
      <c r="J406" s="91" t="s">
        <v>1001</v>
      </c>
    </row>
    <row r="407" spans="1:10" ht="12.75">
      <c r="A407" s="40">
        <f t="shared" si="28"/>
        <v>392</v>
      </c>
      <c r="B407" s="92" t="s">
        <v>1061</v>
      </c>
      <c r="C407" s="78"/>
      <c r="D407" s="93" t="s">
        <v>1062</v>
      </c>
      <c r="E407" s="94" t="s">
        <v>628</v>
      </c>
      <c r="F407" s="104">
        <v>2670.84</v>
      </c>
      <c r="G407" s="109"/>
      <c r="H407" s="95">
        <f t="shared" si="27"/>
        <v>0</v>
      </c>
      <c r="I407" s="96" t="str">
        <f aca="true" t="shared" si="29" ref="I407:I423">IF(E407&lt;&gt;"","M","")</f>
        <v>M</v>
      </c>
      <c r="J407" s="91" t="s">
        <v>1001</v>
      </c>
    </row>
    <row r="408" spans="1:10" ht="12.75">
      <c r="A408" s="40">
        <f t="shared" si="28"/>
        <v>393</v>
      </c>
      <c r="B408" s="92" t="s">
        <v>1063</v>
      </c>
      <c r="C408" s="78"/>
      <c r="D408" s="93" t="s">
        <v>1064</v>
      </c>
      <c r="E408" s="94" t="s">
        <v>628</v>
      </c>
      <c r="F408" s="104">
        <v>2490.83</v>
      </c>
      <c r="G408" s="109"/>
      <c r="H408" s="95">
        <f t="shared" si="27"/>
        <v>0</v>
      </c>
      <c r="I408" s="96" t="str">
        <f t="shared" si="29"/>
        <v>M</v>
      </c>
      <c r="J408" s="91" t="s">
        <v>1001</v>
      </c>
    </row>
    <row r="409" spans="1:10" ht="12.75">
      <c r="A409" s="40">
        <f t="shared" si="28"/>
        <v>394</v>
      </c>
      <c r="B409" s="92" t="s">
        <v>1065</v>
      </c>
      <c r="C409" s="78"/>
      <c r="D409" s="93" t="s">
        <v>1066</v>
      </c>
      <c r="E409" s="94" t="s">
        <v>628</v>
      </c>
      <c r="F409" s="104">
        <v>2759.58</v>
      </c>
      <c r="G409" s="109"/>
      <c r="H409" s="95">
        <f t="shared" si="27"/>
        <v>0</v>
      </c>
      <c r="I409" s="96" t="str">
        <f t="shared" si="29"/>
        <v>M</v>
      </c>
      <c r="J409" s="91" t="s">
        <v>1001</v>
      </c>
    </row>
    <row r="410" spans="1:10" ht="12.75">
      <c r="A410" s="40">
        <f t="shared" si="28"/>
        <v>395</v>
      </c>
      <c r="B410" s="92" t="s">
        <v>1067</v>
      </c>
      <c r="C410" s="78"/>
      <c r="D410" s="93" t="s">
        <v>1068</v>
      </c>
      <c r="E410" s="94" t="s">
        <v>628</v>
      </c>
      <c r="F410" s="104">
        <v>2250.67</v>
      </c>
      <c r="G410" s="109"/>
      <c r="H410" s="95">
        <f t="shared" si="27"/>
        <v>0</v>
      </c>
      <c r="I410" s="96" t="str">
        <f t="shared" si="29"/>
        <v>M</v>
      </c>
      <c r="J410" s="91" t="s">
        <v>1001</v>
      </c>
    </row>
    <row r="411" spans="1:10" ht="12.75">
      <c r="A411" s="40">
        <f t="shared" si="28"/>
        <v>396</v>
      </c>
      <c r="B411" s="92" t="s">
        <v>1069</v>
      </c>
      <c r="C411" s="78"/>
      <c r="D411" s="93" t="s">
        <v>1070</v>
      </c>
      <c r="E411" s="94" t="s">
        <v>628</v>
      </c>
      <c r="F411" s="104">
        <v>2376.88</v>
      </c>
      <c r="G411" s="109"/>
      <c r="H411" s="95">
        <f t="shared" si="27"/>
        <v>0</v>
      </c>
      <c r="I411" s="96" t="str">
        <f t="shared" si="29"/>
        <v>M</v>
      </c>
      <c r="J411" s="91" t="s">
        <v>1001</v>
      </c>
    </row>
    <row r="412" spans="1:10" ht="12.75">
      <c r="A412" s="40">
        <f t="shared" si="28"/>
        <v>397</v>
      </c>
      <c r="B412" s="92" t="s">
        <v>1071</v>
      </c>
      <c r="C412" s="78"/>
      <c r="D412" s="93" t="s">
        <v>1072</v>
      </c>
      <c r="E412" s="94" t="s">
        <v>628</v>
      </c>
      <c r="F412" s="104">
        <v>1625.4</v>
      </c>
      <c r="G412" s="109"/>
      <c r="H412" s="95">
        <f t="shared" si="27"/>
        <v>0</v>
      </c>
      <c r="I412" s="96" t="str">
        <f t="shared" si="29"/>
        <v>M</v>
      </c>
      <c r="J412" s="91" t="s">
        <v>1001</v>
      </c>
    </row>
    <row r="413" spans="1:10" ht="12.75">
      <c r="A413" s="40">
        <f t="shared" si="28"/>
        <v>398</v>
      </c>
      <c r="B413" s="92" t="s">
        <v>1073</v>
      </c>
      <c r="C413" s="78"/>
      <c r="D413" s="93" t="s">
        <v>1074</v>
      </c>
      <c r="E413" s="94" t="s">
        <v>626</v>
      </c>
      <c r="F413" s="104">
        <v>6004.28</v>
      </c>
      <c r="G413" s="109"/>
      <c r="H413" s="95">
        <f t="shared" si="27"/>
        <v>0</v>
      </c>
      <c r="I413" s="96" t="str">
        <f t="shared" si="29"/>
        <v>M</v>
      </c>
      <c r="J413" s="91" t="s">
        <v>1001</v>
      </c>
    </row>
    <row r="414" spans="1:10" ht="12.75">
      <c r="A414" s="40">
        <f t="shared" si="28"/>
        <v>399</v>
      </c>
      <c r="B414" s="92" t="s">
        <v>1075</v>
      </c>
      <c r="C414" s="78"/>
      <c r="D414" s="93" t="s">
        <v>1076</v>
      </c>
      <c r="E414" s="94" t="s">
        <v>626</v>
      </c>
      <c r="F414" s="104">
        <v>943.46</v>
      </c>
      <c r="G414" s="109"/>
      <c r="H414" s="95">
        <f t="shared" si="27"/>
        <v>0</v>
      </c>
      <c r="I414" s="96" t="str">
        <f t="shared" si="29"/>
        <v>M</v>
      </c>
      <c r="J414" s="91" t="s">
        <v>1001</v>
      </c>
    </row>
    <row r="415" spans="1:10" ht="12.75">
      <c r="A415" s="40">
        <f t="shared" si="28"/>
        <v>400</v>
      </c>
      <c r="B415" s="92" t="s">
        <v>1077</v>
      </c>
      <c r="C415" s="78"/>
      <c r="D415" s="93" t="s">
        <v>1078</v>
      </c>
      <c r="E415" s="94" t="s">
        <v>626</v>
      </c>
      <c r="F415" s="104">
        <v>8199.81</v>
      </c>
      <c r="G415" s="109"/>
      <c r="H415" s="95">
        <f t="shared" si="27"/>
        <v>0</v>
      </c>
      <c r="I415" s="96" t="str">
        <f t="shared" si="29"/>
        <v>M</v>
      </c>
      <c r="J415" s="91" t="s">
        <v>1001</v>
      </c>
    </row>
    <row r="416" spans="1:10" ht="12.75">
      <c r="A416" s="40">
        <f t="shared" si="28"/>
        <v>401</v>
      </c>
      <c r="B416" s="92" t="s">
        <v>1079</v>
      </c>
      <c r="C416" s="78"/>
      <c r="D416" s="93" t="s">
        <v>1080</v>
      </c>
      <c r="E416" s="94" t="s">
        <v>627</v>
      </c>
      <c r="F416" s="104">
        <v>1905635.38</v>
      </c>
      <c r="G416" s="109"/>
      <c r="H416" s="95">
        <f t="shared" si="27"/>
        <v>0</v>
      </c>
      <c r="I416" s="96" t="str">
        <f t="shared" si="29"/>
        <v>M</v>
      </c>
      <c r="J416" s="91" t="s">
        <v>1001</v>
      </c>
    </row>
    <row r="417" spans="1:10" ht="12.75">
      <c r="A417" s="40">
        <f t="shared" si="28"/>
        <v>402</v>
      </c>
      <c r="B417" s="92" t="s">
        <v>1102</v>
      </c>
      <c r="C417" s="77"/>
      <c r="D417" s="93" t="s">
        <v>1080</v>
      </c>
      <c r="E417" s="94" t="s">
        <v>627</v>
      </c>
      <c r="F417" s="104">
        <v>1163.71</v>
      </c>
      <c r="G417" s="109"/>
      <c r="H417" s="95">
        <f t="shared" si="27"/>
        <v>0</v>
      </c>
      <c r="I417" s="96" t="str">
        <f t="shared" si="29"/>
        <v>M</v>
      </c>
      <c r="J417" s="91" t="s">
        <v>1089</v>
      </c>
    </row>
    <row r="418" spans="1:10" ht="12.75">
      <c r="A418" s="40">
        <f t="shared" si="28"/>
        <v>403</v>
      </c>
      <c r="B418" s="92" t="s">
        <v>1081</v>
      </c>
      <c r="C418" s="78"/>
      <c r="D418" s="93" t="s">
        <v>1082</v>
      </c>
      <c r="E418" s="94" t="s">
        <v>1041</v>
      </c>
      <c r="F418" s="104">
        <v>500</v>
      </c>
      <c r="G418" s="109"/>
      <c r="H418" s="95">
        <f t="shared" si="27"/>
        <v>0</v>
      </c>
      <c r="I418" s="96" t="str">
        <f t="shared" si="29"/>
        <v>M</v>
      </c>
      <c r="J418" s="91" t="s">
        <v>1001</v>
      </c>
    </row>
    <row r="419" spans="1:10" ht="12.75">
      <c r="A419" s="40">
        <f t="shared" si="28"/>
        <v>404</v>
      </c>
      <c r="B419" s="92" t="s">
        <v>1083</v>
      </c>
      <c r="C419" s="78"/>
      <c r="D419" s="93" t="s">
        <v>1084</v>
      </c>
      <c r="E419" s="94" t="s">
        <v>627</v>
      </c>
      <c r="F419" s="104">
        <v>18715.62</v>
      </c>
      <c r="G419" s="109"/>
      <c r="H419" s="95">
        <f t="shared" si="27"/>
        <v>0</v>
      </c>
      <c r="I419" s="96" t="str">
        <f t="shared" si="29"/>
        <v>M</v>
      </c>
      <c r="J419" s="91" t="s">
        <v>1001</v>
      </c>
    </row>
    <row r="420" spans="1:10" ht="12.75">
      <c r="A420" s="40">
        <f t="shared" si="28"/>
        <v>405</v>
      </c>
      <c r="B420" s="92" t="s">
        <v>1085</v>
      </c>
      <c r="C420" s="78"/>
      <c r="D420" s="93" t="s">
        <v>1086</v>
      </c>
      <c r="E420" s="94" t="s">
        <v>627</v>
      </c>
      <c r="F420" s="104">
        <v>59916.42</v>
      </c>
      <c r="G420" s="109"/>
      <c r="H420" s="95">
        <f t="shared" si="27"/>
        <v>0</v>
      </c>
      <c r="I420" s="96" t="str">
        <f t="shared" si="29"/>
        <v>M</v>
      </c>
      <c r="J420" s="91" t="s">
        <v>1001</v>
      </c>
    </row>
    <row r="421" spans="1:10" ht="12.75">
      <c r="A421" s="40">
        <f ca="1">+IF(NOT(ISBLANK(INDIRECT("e"&amp;ROW()))),MAX(INDIRECT("a$16:A"&amp;ROW()-1))+1,"")</f>
        <v>406</v>
      </c>
      <c r="B421" s="105" t="s">
        <v>1111</v>
      </c>
      <c r="C421" s="106"/>
      <c r="D421" s="105" t="s">
        <v>1112</v>
      </c>
      <c r="E421" s="107" t="s">
        <v>627</v>
      </c>
      <c r="F421" s="104">
        <v>25565.12</v>
      </c>
      <c r="G421" s="109"/>
      <c r="H421" s="95">
        <f>+IF(AND(F421="",G421=""),"",ROUND(F421*G421,2))</f>
        <v>0</v>
      </c>
      <c r="I421" s="96" t="str">
        <f>IF(E421&lt;&gt;"","M","")</f>
        <v>M</v>
      </c>
      <c r="J421" s="108" t="s">
        <v>1001</v>
      </c>
    </row>
    <row r="422" spans="1:10" ht="12.75">
      <c r="A422" s="40">
        <f ca="1">+IF(NOT(ISBLANK(INDIRECT("e"&amp;ROW()))),MAX(INDIRECT("a$16:A"&amp;ROW()-1))+1,"")</f>
        <v>407</v>
      </c>
      <c r="B422" s="105" t="s">
        <v>1113</v>
      </c>
      <c r="C422" s="106"/>
      <c r="D422" s="105" t="s">
        <v>1114</v>
      </c>
      <c r="E422" s="107" t="s">
        <v>628</v>
      </c>
      <c r="F422" s="104">
        <v>210</v>
      </c>
      <c r="G422" s="109"/>
      <c r="H422" s="95">
        <f>+IF(AND(F422="",G422=""),"",ROUND(F422*G422,2))</f>
        <v>0</v>
      </c>
      <c r="I422" s="96" t="str">
        <f>IF(E422&lt;&gt;"","M","")</f>
        <v>M</v>
      </c>
      <c r="J422" s="108" t="s">
        <v>1001</v>
      </c>
    </row>
    <row r="423" spans="1:10" ht="12.75">
      <c r="A423" s="40"/>
      <c r="B423" s="92"/>
      <c r="C423" s="78"/>
      <c r="D423" s="93" t="s">
        <v>1103</v>
      </c>
      <c r="E423" s="94"/>
      <c r="F423" s="104"/>
      <c r="G423" s="104"/>
      <c r="H423" s="95"/>
      <c r="I423" s="96">
        <f t="shared" si="29"/>
      </c>
      <c r="J423" s="96"/>
    </row>
    <row r="425" ht="12.75">
      <c r="H425" s="101"/>
    </row>
    <row r="426" ht="12.75">
      <c r="H426" s="101"/>
    </row>
  </sheetData>
  <sheetProtection password="CC3D" sheet="1"/>
  <mergeCells count="2">
    <mergeCell ref="D6:G6"/>
    <mergeCell ref="A1:J1"/>
  </mergeCells>
  <conditionalFormatting sqref="H6">
    <cfRule type="cellIs" priority="75" dxfId="6" operator="equal" stopIfTrue="1">
      <formula>0</formula>
    </cfRule>
    <cfRule type="cellIs" priority="76" dxfId="5" operator="lessThan" stopIfTrue="1">
      <formula>$H$7</formula>
    </cfRule>
    <cfRule type="cellIs" priority="77" dxfId="4" operator="greaterThanOrEqual" stopIfTrue="1">
      <formula>$H$7</formula>
    </cfRule>
  </conditionalFormatting>
  <conditionalFormatting sqref="F16:F17 D16:D17 D150:D322 B150:C207 E150:F207 J16:J26 B21:F145 D324:D366 J37:J366">
    <cfRule type="cellIs" priority="73" dxfId="0" operator="notEqual" stopIfTrue="1">
      <formula>""</formula>
    </cfRule>
  </conditionalFormatting>
  <conditionalFormatting sqref="B16:C17">
    <cfRule type="cellIs" priority="72" dxfId="0" operator="notEqual" stopIfTrue="1">
      <formula>""</formula>
    </cfRule>
  </conditionalFormatting>
  <conditionalFormatting sqref="E16:E17">
    <cfRule type="cellIs" priority="69" dxfId="0" operator="notEqual" stopIfTrue="1">
      <formula>""</formula>
    </cfRule>
  </conditionalFormatting>
  <conditionalFormatting sqref="J31:J35 J27:J29">
    <cfRule type="cellIs" priority="66" dxfId="0" operator="notEqual" stopIfTrue="1">
      <formula>""</formula>
    </cfRule>
  </conditionalFormatting>
  <conditionalFormatting sqref="J30">
    <cfRule type="cellIs" priority="64" dxfId="0" operator="notEqual" stopIfTrue="1">
      <formula>""</formula>
    </cfRule>
  </conditionalFormatting>
  <conditionalFormatting sqref="J36">
    <cfRule type="cellIs" priority="63" dxfId="0" operator="notEqual" stopIfTrue="1">
      <formula>""</formula>
    </cfRule>
  </conditionalFormatting>
  <conditionalFormatting sqref="B146:F149">
    <cfRule type="cellIs" priority="59" dxfId="0" operator="notEqual" stopIfTrue="1">
      <formula>""</formula>
    </cfRule>
  </conditionalFormatting>
  <conditionalFormatting sqref="D323">
    <cfRule type="cellIs" priority="58" dxfId="0" operator="notEqual" stopIfTrue="1">
      <formula>""</formula>
    </cfRule>
  </conditionalFormatting>
  <conditionalFormatting sqref="F18:F20 D18:D20">
    <cfRule type="cellIs" priority="57" dxfId="0" operator="notEqual" stopIfTrue="1">
      <formula>""</formula>
    </cfRule>
  </conditionalFormatting>
  <conditionalFormatting sqref="E18:E20 B18:C20">
    <cfRule type="cellIs" priority="56" dxfId="0" operator="notEqual" stopIfTrue="1">
      <formula>""</formula>
    </cfRule>
  </conditionalFormatting>
  <conditionalFormatting sqref="B373:C376 D370:D376 J378:J382 B378:F382 J367:J376 B367:D369 E367:F376 J384:J410 B384:E388 B389:C395 F384:F396 D389:E410">
    <cfRule type="cellIs" priority="53" dxfId="0" operator="notEqual" stopIfTrue="1">
      <formula>""</formula>
    </cfRule>
  </conditionalFormatting>
  <conditionalFormatting sqref="B370:C372">
    <cfRule type="cellIs" priority="52" dxfId="0" operator="notEqual" stopIfTrue="1">
      <formula>""</formula>
    </cfRule>
  </conditionalFormatting>
  <conditionalFormatting sqref="E374">
    <cfRule type="cellIs" priority="51" dxfId="0" operator="notEqual" stopIfTrue="1">
      <formula>""</formula>
    </cfRule>
  </conditionalFormatting>
  <conditionalFormatting sqref="E373">
    <cfRule type="cellIs" priority="50" dxfId="0" operator="notEqual" stopIfTrue="1">
      <formula>""</formula>
    </cfRule>
  </conditionalFormatting>
  <conditionalFormatting sqref="E368:E369">
    <cfRule type="cellIs" priority="49" dxfId="0" operator="notEqual" stopIfTrue="1">
      <formula>""</formula>
    </cfRule>
  </conditionalFormatting>
  <conditionalFormatting sqref="E370:E372">
    <cfRule type="cellIs" priority="48" dxfId="0" operator="notEqual" stopIfTrue="1">
      <formula>""</formula>
    </cfRule>
  </conditionalFormatting>
  <conditionalFormatting sqref="E388">
    <cfRule type="cellIs" priority="47" dxfId="0" operator="notEqual" stopIfTrue="1">
      <formula>""</formula>
    </cfRule>
  </conditionalFormatting>
  <conditionalFormatting sqref="B396:C396 C397:C398 B399:C410">
    <cfRule type="cellIs" priority="46" dxfId="0" operator="notEqual" stopIfTrue="1">
      <formula>""</formula>
    </cfRule>
  </conditionalFormatting>
  <conditionalFormatting sqref="F399:F410">
    <cfRule type="cellIs" priority="45" dxfId="0" operator="notEqual" stopIfTrue="1">
      <formula>""</formula>
    </cfRule>
  </conditionalFormatting>
  <conditionalFormatting sqref="E399">
    <cfRule type="cellIs" priority="44" dxfId="0" operator="notEqual" stopIfTrue="1">
      <formula>""</formula>
    </cfRule>
  </conditionalFormatting>
  <conditionalFormatting sqref="E396:E398">
    <cfRule type="cellIs" priority="43" dxfId="0" operator="notEqual" stopIfTrue="1">
      <formula>""</formula>
    </cfRule>
  </conditionalFormatting>
  <conditionalFormatting sqref="E391:E392">
    <cfRule type="cellIs" priority="42" dxfId="0" operator="notEqual" stopIfTrue="1">
      <formula>""</formula>
    </cfRule>
  </conditionalFormatting>
  <conditionalFormatting sqref="E393:E395">
    <cfRule type="cellIs" priority="41" dxfId="0" operator="notEqual" stopIfTrue="1">
      <formula>""</formula>
    </cfRule>
  </conditionalFormatting>
  <conditionalFormatting sqref="E400:E410">
    <cfRule type="cellIs" priority="40" dxfId="0" operator="notEqual" stopIfTrue="1">
      <formula>""</formula>
    </cfRule>
  </conditionalFormatting>
  <conditionalFormatting sqref="B397:B398">
    <cfRule type="cellIs" priority="39" dxfId="0" operator="notEqual" stopIfTrue="1">
      <formula>""</formula>
    </cfRule>
  </conditionalFormatting>
  <conditionalFormatting sqref="F397:F398">
    <cfRule type="cellIs" priority="38" dxfId="0" operator="notEqual" stopIfTrue="1">
      <formula>""</formula>
    </cfRule>
  </conditionalFormatting>
  <conditionalFormatting sqref="J377 B377:F377">
    <cfRule type="cellIs" priority="37" dxfId="0" operator="notEqual" stopIfTrue="1">
      <formula>""</formula>
    </cfRule>
  </conditionalFormatting>
  <conditionalFormatting sqref="J383 B383:F383">
    <cfRule type="cellIs" priority="36" dxfId="0" operator="notEqual" stopIfTrue="1">
      <formula>""</formula>
    </cfRule>
  </conditionalFormatting>
  <conditionalFormatting sqref="E411">
    <cfRule type="cellIs" priority="32" dxfId="0" operator="notEqual" stopIfTrue="1">
      <formula>""</formula>
    </cfRule>
  </conditionalFormatting>
  <conditionalFormatting sqref="E411 J411">
    <cfRule type="cellIs" priority="35" dxfId="0" operator="notEqual" stopIfTrue="1">
      <formula>""</formula>
    </cfRule>
  </conditionalFormatting>
  <conditionalFormatting sqref="B411:C411">
    <cfRule type="cellIs" priority="34" dxfId="0" operator="notEqual" stopIfTrue="1">
      <formula>""</formula>
    </cfRule>
  </conditionalFormatting>
  <conditionalFormatting sqref="D411 F411">
    <cfRule type="cellIs" priority="33" dxfId="0" operator="notEqual" stopIfTrue="1">
      <formula>""</formula>
    </cfRule>
  </conditionalFormatting>
  <conditionalFormatting sqref="E394:E396">
    <cfRule type="cellIs" priority="31" dxfId="0" operator="notEqual" stopIfTrue="1">
      <formula>""</formula>
    </cfRule>
  </conditionalFormatting>
  <conditionalFormatting sqref="E409">
    <cfRule type="cellIs" priority="30" dxfId="0" operator="notEqual" stopIfTrue="1">
      <formula>""</formula>
    </cfRule>
  </conditionalFormatting>
  <conditionalFormatting sqref="J412">
    <cfRule type="cellIs" priority="23" dxfId="0" operator="notEqual" stopIfTrue="1">
      <formula>""</formula>
    </cfRule>
  </conditionalFormatting>
  <conditionalFormatting sqref="E418">
    <cfRule type="cellIs" priority="22" dxfId="0" operator="notEqual" stopIfTrue="1">
      <formula>""</formula>
    </cfRule>
  </conditionalFormatting>
  <conditionalFormatting sqref="F418 B418:D418">
    <cfRule type="cellIs" priority="21" dxfId="0" operator="notEqual" stopIfTrue="1">
      <formula>""</formula>
    </cfRule>
  </conditionalFormatting>
  <conditionalFormatting sqref="E418">
    <cfRule type="cellIs" priority="20" dxfId="0" operator="notEqual" stopIfTrue="1">
      <formula>""</formula>
    </cfRule>
  </conditionalFormatting>
  <conditionalFormatting sqref="E412:E415 E419:E422 E417">
    <cfRule type="cellIs" priority="29" dxfId="0" operator="notEqual" stopIfTrue="1">
      <formula>""</formula>
    </cfRule>
  </conditionalFormatting>
  <conditionalFormatting sqref="F412:F417 F419:F422 B419:D420 B412:D417">
    <cfRule type="cellIs" priority="28" dxfId="0" operator="notEqual" stopIfTrue="1">
      <formula>""</formula>
    </cfRule>
  </conditionalFormatting>
  <conditionalFormatting sqref="E413:E415">
    <cfRule type="cellIs" priority="27" dxfId="0" operator="notEqual" stopIfTrue="1">
      <formula>""</formula>
    </cfRule>
  </conditionalFormatting>
  <conditionalFormatting sqref="E412">
    <cfRule type="cellIs" priority="26" dxfId="0" operator="notEqual" stopIfTrue="1">
      <formula>""</formula>
    </cfRule>
  </conditionalFormatting>
  <conditionalFormatting sqref="E417">
    <cfRule type="cellIs" priority="25" dxfId="0" operator="notEqual" stopIfTrue="1">
      <formula>""</formula>
    </cfRule>
  </conditionalFormatting>
  <conditionalFormatting sqref="E419:E422">
    <cfRule type="cellIs" priority="24" dxfId="0" operator="notEqual" stopIfTrue="1">
      <formula>""</formula>
    </cfRule>
  </conditionalFormatting>
  <conditionalFormatting sqref="J413:J422">
    <cfRule type="cellIs" priority="19" dxfId="0" operator="notEqual" stopIfTrue="1">
      <formula>""</formula>
    </cfRule>
  </conditionalFormatting>
  <conditionalFormatting sqref="E416">
    <cfRule type="cellIs" priority="18" dxfId="0" operator="notEqual" stopIfTrue="1">
      <formula>""</formula>
    </cfRule>
  </conditionalFormatting>
  <conditionalFormatting sqref="E416">
    <cfRule type="cellIs" priority="17" dxfId="0" operator="notEqual" stopIfTrue="1">
      <formula>""</formula>
    </cfRule>
  </conditionalFormatting>
  <conditionalFormatting sqref="E423">
    <cfRule type="cellIs" priority="16" dxfId="0" operator="notEqual" stopIfTrue="1">
      <formula>""</formula>
    </cfRule>
  </conditionalFormatting>
  <conditionalFormatting sqref="F423:G423 B423:D423">
    <cfRule type="cellIs" priority="15" dxfId="0" operator="notEqual" stopIfTrue="1">
      <formula>""</formula>
    </cfRule>
  </conditionalFormatting>
  <conditionalFormatting sqref="E423">
    <cfRule type="cellIs" priority="14" dxfId="0" operator="notEqual" stopIfTrue="1">
      <formula>""</formula>
    </cfRule>
  </conditionalFormatting>
  <conditionalFormatting sqref="G16:G422">
    <cfRule type="cellIs" priority="11" dxfId="0" operator="notEqual" stopIfTrue="1">
      <formula>""</formula>
    </cfRule>
  </conditionalFormatting>
  <conditionalFormatting sqref="B421:D422">
    <cfRule type="cellIs" priority="2" dxfId="0" operator="notEqual" stopIfTrue="1">
      <formula>""</formula>
    </cfRule>
  </conditionalFormatting>
  <conditionalFormatting sqref="B421:D422">
    <cfRule type="cellIs" priority="1" dxfId="0" operator="notEqual" stopIfTrue="1">
      <formula>""</formula>
    </cfRule>
  </conditionalFormatting>
  <dataValidations count="2">
    <dataValidation type="custom" allowBlank="1" showInputMessage="1" showErrorMessage="1" errorTitle="Achtung!" error="Betrag nur mit 2 (zwei) Dezimalstellen!!!" sqref="F424:G65536">
      <formula1>F424=ROUND(F424,2)</formula1>
    </dataValidation>
    <dataValidation type="custom" allowBlank="1" showInputMessage="1" showErrorMessage="1" errorTitle="Attenzione!" error="Importo con solo 2 (due) posizioni decimali!!!" sqref="F16:G423">
      <formula1>F16=ROUND(F16,2)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68" customWidth="1"/>
    <col min="7" max="7" width="14.140625" style="68" customWidth="1"/>
    <col min="8" max="8" width="17.00390625" style="0" customWidth="1"/>
  </cols>
  <sheetData>
    <row r="1" spans="1:11" ht="15" customHeight="1">
      <c r="A1" s="134" t="s">
        <v>276</v>
      </c>
      <c r="B1" s="135"/>
      <c r="C1" s="135"/>
      <c r="D1" s="135"/>
      <c r="E1" s="135"/>
      <c r="F1" s="135"/>
      <c r="G1" s="135"/>
      <c r="H1" s="135"/>
      <c r="I1" s="135"/>
      <c r="J1" s="136"/>
      <c r="K1" s="5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4.25">
      <c r="A4" s="21"/>
      <c r="B4" s="21"/>
      <c r="C4" s="21"/>
      <c r="D4" s="22" t="s">
        <v>266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21"/>
      <c r="B6" s="21"/>
      <c r="C6" s="21"/>
      <c r="D6" s="19" t="s">
        <v>267</v>
      </c>
      <c r="E6" s="20"/>
      <c r="F6" s="20"/>
      <c r="G6" s="20"/>
      <c r="H6" s="56">
        <f>SUM($H$17:$H$9968)</f>
        <v>0</v>
      </c>
    </row>
    <row r="7" spans="1:11" ht="12.75">
      <c r="A7" s="21"/>
      <c r="B7" s="21"/>
      <c r="C7" s="21"/>
      <c r="D7" s="160" t="s">
        <v>268</v>
      </c>
      <c r="E7" s="161"/>
      <c r="F7" s="161"/>
      <c r="G7" s="162"/>
      <c r="H7" s="56">
        <f>SUM(H6:H6)</f>
        <v>0</v>
      </c>
      <c r="I7" s="8"/>
      <c r="J7" s="8"/>
      <c r="K7" s="8"/>
    </row>
    <row r="8" spans="1:11" ht="12.75" customHeight="1">
      <c r="A8" s="21"/>
      <c r="B8" s="21"/>
      <c r="C8" s="21"/>
      <c r="D8" s="19" t="s">
        <v>278</v>
      </c>
      <c r="E8" s="20"/>
      <c r="F8" s="20"/>
      <c r="G8" s="20"/>
      <c r="H8" s="56">
        <f>SUM(ANGEBOT!E11:E11)</f>
        <v>0</v>
      </c>
      <c r="I8" s="54"/>
      <c r="J8" s="54"/>
      <c r="K8" s="8"/>
    </row>
    <row r="9" spans="2:11" ht="12.75" customHeight="1">
      <c r="B9" s="21"/>
      <c r="C9" s="21"/>
      <c r="D9" s="19">
        <f>IF(H9&lt;0,"Abschlag in %",IF(H9&gt;0,"Aufschlag in %",""))</f>
      </c>
      <c r="E9" s="20"/>
      <c r="F9" s="20"/>
      <c r="G9" s="52"/>
      <c r="H9" s="25">
        <f>IF(H8=0,0,(H7/H8)-1)</f>
        <v>0</v>
      </c>
      <c r="I9" s="8"/>
      <c r="J9" s="8"/>
      <c r="K9" s="8"/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50"/>
      <c r="H12" s="1"/>
    </row>
    <row r="13" spans="6:8" ht="12.75">
      <c r="F13" s="1"/>
      <c r="G13" s="50"/>
      <c r="H13" s="61"/>
    </row>
    <row r="14" spans="6:8" ht="12.75">
      <c r="F14" s="1"/>
      <c r="G14" s="50"/>
      <c r="H14" s="61"/>
    </row>
    <row r="15" spans="1:7" ht="14.25">
      <c r="A15" s="13"/>
      <c r="B15" s="3" t="s">
        <v>263</v>
      </c>
      <c r="C15" s="3"/>
      <c r="D15" s="3"/>
      <c r="E15" s="3"/>
      <c r="F15" s="3"/>
      <c r="G15" s="3"/>
    </row>
    <row r="16" spans="1:10" ht="42.75">
      <c r="A16" s="14" t="s">
        <v>253</v>
      </c>
      <c r="B16" s="14" t="s">
        <v>254</v>
      </c>
      <c r="C16" s="14" t="s">
        <v>242</v>
      </c>
      <c r="D16" s="15" t="s">
        <v>241</v>
      </c>
      <c r="E16" s="14" t="s">
        <v>255</v>
      </c>
      <c r="F16" s="14" t="s">
        <v>256</v>
      </c>
      <c r="G16" s="14" t="s">
        <v>257</v>
      </c>
      <c r="H16" s="14" t="s">
        <v>264</v>
      </c>
      <c r="I16" s="16" t="s">
        <v>265</v>
      </c>
      <c r="J16" s="17" t="s">
        <v>260</v>
      </c>
    </row>
    <row r="17" spans="1:10" ht="12.75">
      <c r="A17" s="40">
        <f ca="1">+IF(NOT(ISBLANK(INDIRECT("e"&amp;ROW()))),MAX(INDIRECT("a$16:A"&amp;ROW()-1))+1,"")</f>
      </c>
      <c r="B17" s="62"/>
      <c r="C17" s="62"/>
      <c r="D17" s="63"/>
      <c r="E17" s="28"/>
      <c r="F17" s="67"/>
      <c r="G17" s="67"/>
      <c r="H17" s="55">
        <f>+IF(AND(F17="",G17=""),"",ROUND(F17*G17,2))</f>
      </c>
      <c r="I17" s="60">
        <f>IF(E17&lt;&gt;"","P","")</f>
      </c>
      <c r="J17" s="33"/>
    </row>
    <row r="18" spans="1:10" ht="12.75">
      <c r="A18" s="40">
        <f aca="true" ca="1" t="shared" si="0" ref="A18:A81">+IF(NOT(ISBLANK(INDIRECT("e"&amp;ROW()))),MAX(INDIRECT("a$16:A"&amp;ROW()-1))+1,"")</f>
      </c>
      <c r="B18" s="62"/>
      <c r="C18" s="62"/>
      <c r="D18" s="63"/>
      <c r="E18" s="28"/>
      <c r="F18" s="67"/>
      <c r="G18" s="67"/>
      <c r="H18" s="55">
        <f aca="true" t="shared" si="1" ref="H18:H81">+IF(AND(F18="",G18=""),"",ROUND(F18*G18,2))</f>
      </c>
      <c r="I18" s="60">
        <f aca="true" t="shared" si="2" ref="I18:I52">IF(E18&lt;&gt;"","P","")</f>
      </c>
      <c r="J18" s="33"/>
    </row>
    <row r="19" spans="1:10" ht="12.75">
      <c r="A19" s="40">
        <f ca="1" t="shared" si="0"/>
      </c>
      <c r="B19" s="62"/>
      <c r="C19" s="62"/>
      <c r="D19" s="63"/>
      <c r="E19" s="28"/>
      <c r="F19" s="67"/>
      <c r="G19" s="67"/>
      <c r="H19" s="55">
        <f t="shared" si="1"/>
      </c>
      <c r="I19" s="60">
        <f t="shared" si="2"/>
      </c>
      <c r="J19" s="33"/>
    </row>
    <row r="20" spans="1:10" ht="12.75">
      <c r="A20" s="40">
        <f ca="1" t="shared" si="0"/>
      </c>
      <c r="B20" s="62"/>
      <c r="C20" s="62"/>
      <c r="D20" s="63"/>
      <c r="E20" s="28"/>
      <c r="F20" s="67"/>
      <c r="G20" s="67"/>
      <c r="H20" s="55">
        <f t="shared" si="1"/>
      </c>
      <c r="I20" s="60">
        <f t="shared" si="2"/>
      </c>
      <c r="J20" s="33"/>
    </row>
    <row r="21" spans="1:10" ht="12.75">
      <c r="A21" s="40">
        <f ca="1" t="shared" si="0"/>
      </c>
      <c r="B21" s="64"/>
      <c r="C21" s="62"/>
      <c r="D21" s="63"/>
      <c r="E21" s="28"/>
      <c r="F21" s="67"/>
      <c r="G21" s="67"/>
      <c r="H21" s="55">
        <f t="shared" si="1"/>
      </c>
      <c r="I21" s="60">
        <f t="shared" si="2"/>
      </c>
      <c r="J21" s="33"/>
    </row>
    <row r="22" spans="1:10" ht="12.75">
      <c r="A22" s="40">
        <f ca="1" t="shared" si="0"/>
      </c>
      <c r="B22" s="62"/>
      <c r="C22" s="62"/>
      <c r="D22" s="63"/>
      <c r="E22" s="28"/>
      <c r="F22" s="67"/>
      <c r="G22" s="67"/>
      <c r="H22" s="55">
        <f t="shared" si="1"/>
      </c>
      <c r="I22" s="60">
        <f t="shared" si="2"/>
      </c>
      <c r="J22" s="33"/>
    </row>
    <row r="23" spans="1:10" ht="12.75">
      <c r="A23" s="40">
        <f ca="1" t="shared" si="0"/>
      </c>
      <c r="B23" s="62"/>
      <c r="C23" s="62"/>
      <c r="D23" s="63"/>
      <c r="E23" s="28"/>
      <c r="F23" s="67"/>
      <c r="G23" s="67"/>
      <c r="H23" s="55">
        <f t="shared" si="1"/>
      </c>
      <c r="I23" s="60">
        <f t="shared" si="2"/>
      </c>
      <c r="J23" s="33"/>
    </row>
    <row r="24" spans="1:10" ht="12.75">
      <c r="A24" s="40">
        <f ca="1" t="shared" si="0"/>
      </c>
      <c r="B24" s="62"/>
      <c r="C24" s="62"/>
      <c r="D24" s="63"/>
      <c r="E24" s="28"/>
      <c r="F24" s="67"/>
      <c r="G24" s="67"/>
      <c r="H24" s="55">
        <f t="shared" si="1"/>
      </c>
      <c r="I24" s="60">
        <f t="shared" si="2"/>
      </c>
      <c r="J24" s="33"/>
    </row>
    <row r="25" spans="1:10" ht="12.75">
      <c r="A25" s="40">
        <f ca="1" t="shared" si="0"/>
      </c>
      <c r="B25" s="62"/>
      <c r="C25" s="62"/>
      <c r="D25" s="63"/>
      <c r="E25" s="28"/>
      <c r="F25" s="67"/>
      <c r="G25" s="67"/>
      <c r="H25" s="55">
        <f t="shared" si="1"/>
      </c>
      <c r="I25" s="60">
        <f t="shared" si="2"/>
      </c>
      <c r="J25" s="33"/>
    </row>
    <row r="26" spans="1:10" ht="12.75">
      <c r="A26" s="40">
        <f ca="1" t="shared" si="0"/>
      </c>
      <c r="B26" s="62"/>
      <c r="C26" s="62"/>
      <c r="D26" s="63"/>
      <c r="E26" s="28"/>
      <c r="F26" s="67"/>
      <c r="G26" s="67"/>
      <c r="H26" s="55">
        <f t="shared" si="1"/>
      </c>
      <c r="I26" s="60">
        <f t="shared" si="2"/>
      </c>
      <c r="J26" s="33"/>
    </row>
    <row r="27" spans="1:10" ht="12.75">
      <c r="A27" s="40">
        <f ca="1" t="shared" si="0"/>
      </c>
      <c r="B27" s="62"/>
      <c r="C27" s="62"/>
      <c r="D27" s="63"/>
      <c r="E27" s="28"/>
      <c r="F27" s="67"/>
      <c r="G27" s="67"/>
      <c r="H27" s="55">
        <f t="shared" si="1"/>
      </c>
      <c r="I27" s="60">
        <f t="shared" si="2"/>
      </c>
      <c r="J27" s="33"/>
    </row>
    <row r="28" spans="1:10" ht="12.75">
      <c r="A28" s="40">
        <f ca="1" t="shared" si="0"/>
      </c>
      <c r="B28" s="62"/>
      <c r="C28" s="62"/>
      <c r="D28" s="63"/>
      <c r="E28" s="28"/>
      <c r="F28" s="67"/>
      <c r="G28" s="67"/>
      <c r="H28" s="55">
        <f t="shared" si="1"/>
      </c>
      <c r="I28" s="60">
        <f t="shared" si="2"/>
      </c>
      <c r="J28" s="33"/>
    </row>
    <row r="29" spans="1:10" ht="12.75">
      <c r="A29" s="40">
        <f ca="1" t="shared" si="0"/>
      </c>
      <c r="B29" s="62"/>
      <c r="C29" s="62"/>
      <c r="D29" s="63"/>
      <c r="E29" s="28"/>
      <c r="F29" s="67"/>
      <c r="G29" s="67"/>
      <c r="H29" s="55">
        <f t="shared" si="1"/>
      </c>
      <c r="I29" s="60">
        <f t="shared" si="2"/>
      </c>
      <c r="J29" s="33"/>
    </row>
    <row r="30" spans="1:10" ht="12.75">
      <c r="A30" s="40">
        <f ca="1" t="shared" si="0"/>
      </c>
      <c r="B30" s="62"/>
      <c r="C30" s="62"/>
      <c r="D30" s="63"/>
      <c r="E30" s="28"/>
      <c r="F30" s="67"/>
      <c r="G30" s="67"/>
      <c r="H30" s="55">
        <f t="shared" si="1"/>
      </c>
      <c r="I30" s="60">
        <f t="shared" si="2"/>
      </c>
      <c r="J30" s="33"/>
    </row>
    <row r="31" spans="1:10" ht="12.75">
      <c r="A31" s="40">
        <f ca="1" t="shared" si="0"/>
      </c>
      <c r="B31" s="62"/>
      <c r="C31" s="62"/>
      <c r="D31" s="63"/>
      <c r="E31" s="28"/>
      <c r="F31" s="67"/>
      <c r="G31" s="67"/>
      <c r="H31" s="55">
        <f t="shared" si="1"/>
      </c>
      <c r="I31" s="60">
        <f t="shared" si="2"/>
      </c>
      <c r="J31" s="33"/>
    </row>
    <row r="32" spans="1:10" ht="12.75">
      <c r="A32" s="40">
        <f ca="1" t="shared" si="0"/>
      </c>
      <c r="B32" s="62"/>
      <c r="C32" s="62"/>
      <c r="D32" s="63"/>
      <c r="E32" s="28"/>
      <c r="F32" s="67"/>
      <c r="G32" s="67"/>
      <c r="H32" s="55">
        <f t="shared" si="1"/>
      </c>
      <c r="I32" s="60">
        <f t="shared" si="2"/>
      </c>
      <c r="J32" s="33"/>
    </row>
    <row r="33" spans="1:10" ht="12.75">
      <c r="A33" s="40">
        <f ca="1" t="shared" si="0"/>
      </c>
      <c r="B33" s="62"/>
      <c r="C33" s="62"/>
      <c r="D33" s="63"/>
      <c r="E33" s="28"/>
      <c r="F33" s="67"/>
      <c r="G33" s="67"/>
      <c r="H33" s="55">
        <f t="shared" si="1"/>
      </c>
      <c r="I33" s="60">
        <f t="shared" si="2"/>
      </c>
      <c r="J33" s="33"/>
    </row>
    <row r="34" spans="1:10" ht="12.75">
      <c r="A34" s="40">
        <f ca="1" t="shared" si="0"/>
      </c>
      <c r="B34" s="62"/>
      <c r="C34" s="62"/>
      <c r="D34" s="63"/>
      <c r="E34" s="28"/>
      <c r="F34" s="67"/>
      <c r="G34" s="67"/>
      <c r="H34" s="55">
        <f t="shared" si="1"/>
      </c>
      <c r="I34" s="60">
        <f t="shared" si="2"/>
      </c>
      <c r="J34" s="33"/>
    </row>
    <row r="35" spans="1:10" ht="12.75">
      <c r="A35" s="40">
        <f ca="1" t="shared" si="0"/>
      </c>
      <c r="B35" s="62"/>
      <c r="C35" s="62"/>
      <c r="D35" s="63"/>
      <c r="E35" s="28"/>
      <c r="F35" s="67"/>
      <c r="G35" s="67"/>
      <c r="H35" s="55">
        <f t="shared" si="1"/>
      </c>
      <c r="I35" s="60">
        <f t="shared" si="2"/>
      </c>
      <c r="J35" s="33"/>
    </row>
    <row r="36" spans="1:10" ht="12.75">
      <c r="A36" s="40">
        <f ca="1" t="shared" si="0"/>
      </c>
      <c r="B36" s="62"/>
      <c r="C36" s="62"/>
      <c r="D36" s="63"/>
      <c r="E36" s="28"/>
      <c r="F36" s="67"/>
      <c r="G36" s="67"/>
      <c r="H36" s="55">
        <f t="shared" si="1"/>
      </c>
      <c r="I36" s="60">
        <f t="shared" si="2"/>
      </c>
      <c r="J36" s="33"/>
    </row>
    <row r="37" spans="1:10" ht="12.75">
      <c r="A37" s="40">
        <f ca="1" t="shared" si="0"/>
      </c>
      <c r="B37" s="62"/>
      <c r="C37" s="62"/>
      <c r="D37" s="63"/>
      <c r="E37" s="28"/>
      <c r="F37" s="67"/>
      <c r="G37" s="67"/>
      <c r="H37" s="55">
        <f t="shared" si="1"/>
      </c>
      <c r="I37" s="60">
        <f t="shared" si="2"/>
      </c>
      <c r="J37" s="33"/>
    </row>
    <row r="38" spans="1:10" ht="12.75">
      <c r="A38" s="40">
        <f ca="1" t="shared" si="0"/>
      </c>
      <c r="B38" s="62"/>
      <c r="C38" s="62"/>
      <c r="D38" s="63"/>
      <c r="E38" s="28"/>
      <c r="F38" s="67"/>
      <c r="G38" s="67"/>
      <c r="H38" s="55">
        <f t="shared" si="1"/>
      </c>
      <c r="I38" s="60">
        <f t="shared" si="2"/>
      </c>
      <c r="J38" s="33"/>
    </row>
    <row r="39" spans="1:10" ht="12.75">
      <c r="A39" s="40">
        <f ca="1" t="shared" si="0"/>
      </c>
      <c r="B39" s="62"/>
      <c r="C39" s="62"/>
      <c r="D39" s="63"/>
      <c r="E39" s="28"/>
      <c r="F39" s="67"/>
      <c r="G39" s="67"/>
      <c r="H39" s="55">
        <f t="shared" si="1"/>
      </c>
      <c r="I39" s="60">
        <f t="shared" si="2"/>
      </c>
      <c r="J39" s="33"/>
    </row>
    <row r="40" spans="1:10" ht="12.75">
      <c r="A40" s="40">
        <f ca="1" t="shared" si="0"/>
      </c>
      <c r="B40" s="62"/>
      <c r="C40" s="62"/>
      <c r="D40" s="63"/>
      <c r="E40" s="28"/>
      <c r="F40" s="67"/>
      <c r="G40" s="67"/>
      <c r="H40" s="55">
        <f t="shared" si="1"/>
      </c>
      <c r="I40" s="60">
        <f t="shared" si="2"/>
      </c>
      <c r="J40" s="33"/>
    </row>
    <row r="41" spans="1:10" ht="12.75">
      <c r="A41" s="40">
        <f ca="1" t="shared" si="0"/>
      </c>
      <c r="B41" s="62"/>
      <c r="C41" s="62"/>
      <c r="D41" s="63"/>
      <c r="E41" s="28"/>
      <c r="F41" s="67"/>
      <c r="G41" s="67"/>
      <c r="H41" s="55">
        <f t="shared" si="1"/>
      </c>
      <c r="I41" s="60">
        <f t="shared" si="2"/>
      </c>
      <c r="J41" s="33"/>
    </row>
    <row r="42" spans="1:10" ht="12.75">
      <c r="A42" s="40">
        <f ca="1" t="shared" si="0"/>
      </c>
      <c r="B42" s="62"/>
      <c r="C42" s="62"/>
      <c r="D42" s="63"/>
      <c r="E42" s="28"/>
      <c r="F42" s="67"/>
      <c r="G42" s="67"/>
      <c r="H42" s="55">
        <f t="shared" si="1"/>
      </c>
      <c r="I42" s="60">
        <f t="shared" si="2"/>
      </c>
      <c r="J42" s="33"/>
    </row>
    <row r="43" spans="1:10" ht="12.75">
      <c r="A43" s="40">
        <f ca="1" t="shared" si="0"/>
      </c>
      <c r="B43" s="62"/>
      <c r="C43" s="62"/>
      <c r="D43" s="63"/>
      <c r="E43" s="28"/>
      <c r="F43" s="67"/>
      <c r="G43" s="67"/>
      <c r="H43" s="55">
        <f t="shared" si="1"/>
      </c>
      <c r="I43" s="60">
        <f t="shared" si="2"/>
      </c>
      <c r="J43" s="33"/>
    </row>
    <row r="44" spans="1:10" ht="12.75">
      <c r="A44" s="40">
        <f ca="1" t="shared" si="0"/>
      </c>
      <c r="B44" s="62"/>
      <c r="C44" s="62"/>
      <c r="D44" s="63"/>
      <c r="E44" s="28"/>
      <c r="F44" s="67"/>
      <c r="G44" s="67"/>
      <c r="H44" s="55">
        <f t="shared" si="1"/>
      </c>
      <c r="I44" s="60">
        <f t="shared" si="2"/>
      </c>
      <c r="J44" s="33"/>
    </row>
    <row r="45" spans="1:10" ht="12.75">
      <c r="A45" s="40">
        <f ca="1" t="shared" si="0"/>
      </c>
      <c r="B45" s="62"/>
      <c r="C45" s="62"/>
      <c r="D45" s="63"/>
      <c r="E45" s="28"/>
      <c r="F45" s="67"/>
      <c r="G45" s="67"/>
      <c r="H45" s="55">
        <f t="shared" si="1"/>
      </c>
      <c r="I45" s="60">
        <f t="shared" si="2"/>
      </c>
      <c r="J45" s="33"/>
    </row>
    <row r="46" spans="1:10" ht="12.75">
      <c r="A46" s="40">
        <f ca="1" t="shared" si="0"/>
      </c>
      <c r="B46" s="62"/>
      <c r="C46" s="62"/>
      <c r="D46" s="63"/>
      <c r="E46" s="28"/>
      <c r="F46" s="67"/>
      <c r="G46" s="67"/>
      <c r="H46" s="55">
        <f t="shared" si="1"/>
      </c>
      <c r="I46" s="60">
        <f t="shared" si="2"/>
      </c>
      <c r="J46" s="33"/>
    </row>
    <row r="47" spans="1:10" ht="12.75">
      <c r="A47" s="40">
        <f ca="1" t="shared" si="0"/>
      </c>
      <c r="B47" s="62"/>
      <c r="C47" s="62"/>
      <c r="D47" s="63"/>
      <c r="E47" s="28"/>
      <c r="F47" s="67"/>
      <c r="G47" s="67"/>
      <c r="H47" s="55">
        <f t="shared" si="1"/>
      </c>
      <c r="I47" s="60">
        <f t="shared" si="2"/>
      </c>
      <c r="J47" s="33"/>
    </row>
    <row r="48" spans="1:10" ht="12.75">
      <c r="A48" s="40">
        <f ca="1" t="shared" si="0"/>
      </c>
      <c r="B48" s="62"/>
      <c r="C48" s="62"/>
      <c r="D48" s="63"/>
      <c r="E48" s="28"/>
      <c r="F48" s="67"/>
      <c r="G48" s="67"/>
      <c r="H48" s="55">
        <f t="shared" si="1"/>
      </c>
      <c r="I48" s="60">
        <f t="shared" si="2"/>
      </c>
      <c r="J48" s="33"/>
    </row>
    <row r="49" spans="1:10" ht="12.75">
      <c r="A49" s="40">
        <f ca="1" t="shared" si="0"/>
      </c>
      <c r="B49" s="62"/>
      <c r="C49" s="62"/>
      <c r="D49" s="63"/>
      <c r="E49" s="28"/>
      <c r="F49" s="67"/>
      <c r="G49" s="67"/>
      <c r="H49" s="55">
        <f t="shared" si="1"/>
      </c>
      <c r="I49" s="60">
        <f t="shared" si="2"/>
      </c>
      <c r="J49" s="33"/>
    </row>
    <row r="50" spans="1:10" ht="12.75">
      <c r="A50" s="40">
        <f ca="1" t="shared" si="0"/>
      </c>
      <c r="B50" s="62"/>
      <c r="C50" s="62"/>
      <c r="D50" s="63"/>
      <c r="E50" s="28"/>
      <c r="F50" s="67"/>
      <c r="G50" s="67"/>
      <c r="H50" s="55">
        <f t="shared" si="1"/>
      </c>
      <c r="I50" s="60">
        <f t="shared" si="2"/>
      </c>
      <c r="J50" s="33"/>
    </row>
    <row r="51" spans="1:10" ht="12.75">
      <c r="A51" s="40">
        <f ca="1" t="shared" si="0"/>
      </c>
      <c r="B51" s="62"/>
      <c r="C51" s="62"/>
      <c r="D51" s="63"/>
      <c r="E51" s="28"/>
      <c r="F51" s="67"/>
      <c r="G51" s="67"/>
      <c r="H51" s="55">
        <f t="shared" si="1"/>
      </c>
      <c r="I51" s="60">
        <f t="shared" si="2"/>
      </c>
      <c r="J51" s="33"/>
    </row>
    <row r="52" spans="1:10" ht="12.75">
      <c r="A52" s="40">
        <f ca="1" t="shared" si="0"/>
      </c>
      <c r="B52" s="62"/>
      <c r="C52" s="62"/>
      <c r="D52" s="63"/>
      <c r="E52" s="28"/>
      <c r="F52" s="67"/>
      <c r="G52" s="67"/>
      <c r="H52" s="55">
        <f t="shared" si="1"/>
      </c>
      <c r="I52" s="60">
        <f t="shared" si="2"/>
      </c>
      <c r="J52" s="33"/>
    </row>
    <row r="53" spans="1:10" ht="12.75">
      <c r="A53" s="40">
        <f ca="1" t="shared" si="0"/>
      </c>
      <c r="B53" s="62"/>
      <c r="C53" s="62"/>
      <c r="D53" s="63"/>
      <c r="E53" s="28"/>
      <c r="F53" s="67"/>
      <c r="G53" s="67"/>
      <c r="H53" s="55">
        <f t="shared" si="1"/>
      </c>
      <c r="I53" s="60">
        <f aca="true" t="shared" si="3" ref="I53:I69">IF(E53&lt;&gt;"","P","")</f>
      </c>
      <c r="J53" s="33"/>
    </row>
    <row r="54" spans="1:10" ht="12.75">
      <c r="A54" s="40">
        <f ca="1" t="shared" si="0"/>
      </c>
      <c r="B54" s="62"/>
      <c r="C54" s="62"/>
      <c r="D54" s="63"/>
      <c r="E54" s="28"/>
      <c r="F54" s="67"/>
      <c r="G54" s="67"/>
      <c r="H54" s="55">
        <f t="shared" si="1"/>
      </c>
      <c r="I54" s="60">
        <f t="shared" si="3"/>
      </c>
      <c r="J54" s="33"/>
    </row>
    <row r="55" spans="1:10" ht="12.75">
      <c r="A55" s="40">
        <f ca="1" t="shared" si="0"/>
      </c>
      <c r="B55" s="62"/>
      <c r="C55" s="62"/>
      <c r="D55" s="63"/>
      <c r="E55" s="28"/>
      <c r="F55" s="67"/>
      <c r="G55" s="67"/>
      <c r="H55" s="55">
        <f t="shared" si="1"/>
      </c>
      <c r="I55" s="60">
        <f t="shared" si="3"/>
      </c>
      <c r="J55" s="33"/>
    </row>
    <row r="56" spans="1:10" ht="12.75">
      <c r="A56" s="40">
        <f ca="1" t="shared" si="0"/>
      </c>
      <c r="B56" s="62"/>
      <c r="C56" s="62"/>
      <c r="D56" s="63"/>
      <c r="E56" s="28"/>
      <c r="F56" s="67"/>
      <c r="G56" s="67"/>
      <c r="H56" s="55">
        <f t="shared" si="1"/>
      </c>
      <c r="I56" s="60">
        <f t="shared" si="3"/>
      </c>
      <c r="J56" s="33"/>
    </row>
    <row r="57" spans="1:10" ht="12.75">
      <c r="A57" s="40">
        <f ca="1" t="shared" si="0"/>
      </c>
      <c r="B57" s="62"/>
      <c r="C57" s="62"/>
      <c r="D57" s="63"/>
      <c r="E57" s="28"/>
      <c r="F57" s="67"/>
      <c r="G57" s="67"/>
      <c r="H57" s="55">
        <f t="shared" si="1"/>
      </c>
      <c r="I57" s="60">
        <f t="shared" si="3"/>
      </c>
      <c r="J57" s="33"/>
    </row>
    <row r="58" spans="1:10" ht="12.75">
      <c r="A58" s="40">
        <f ca="1" t="shared" si="0"/>
      </c>
      <c r="B58" s="62"/>
      <c r="C58" s="62"/>
      <c r="D58" s="63"/>
      <c r="E58" s="28"/>
      <c r="F58" s="67"/>
      <c r="G58" s="67"/>
      <c r="H58" s="55">
        <f t="shared" si="1"/>
      </c>
      <c r="I58" s="60">
        <f t="shared" si="3"/>
      </c>
      <c r="J58" s="33"/>
    </row>
    <row r="59" spans="1:10" ht="12.75">
      <c r="A59" s="40">
        <f ca="1" t="shared" si="0"/>
      </c>
      <c r="B59" s="62"/>
      <c r="C59" s="62"/>
      <c r="D59" s="63"/>
      <c r="E59" s="28"/>
      <c r="F59" s="67"/>
      <c r="G59" s="67"/>
      <c r="H59" s="55">
        <f t="shared" si="1"/>
      </c>
      <c r="I59" s="60">
        <f t="shared" si="3"/>
      </c>
      <c r="J59" s="33"/>
    </row>
    <row r="60" spans="1:10" ht="12.75">
      <c r="A60" s="40">
        <f ca="1" t="shared" si="0"/>
      </c>
      <c r="B60" s="62"/>
      <c r="C60" s="62"/>
      <c r="D60" s="63"/>
      <c r="E60" s="28"/>
      <c r="F60" s="67"/>
      <c r="G60" s="67"/>
      <c r="H60" s="55">
        <f t="shared" si="1"/>
      </c>
      <c r="I60" s="60">
        <f t="shared" si="3"/>
      </c>
      <c r="J60" s="33"/>
    </row>
    <row r="61" spans="1:10" ht="12.75">
      <c r="A61" s="40">
        <f ca="1" t="shared" si="0"/>
      </c>
      <c r="B61" s="62"/>
      <c r="C61" s="62"/>
      <c r="D61" s="63"/>
      <c r="E61" s="28"/>
      <c r="F61" s="67"/>
      <c r="G61" s="67"/>
      <c r="H61" s="55">
        <f t="shared" si="1"/>
      </c>
      <c r="I61" s="60">
        <f t="shared" si="3"/>
      </c>
      <c r="J61" s="33"/>
    </row>
    <row r="62" spans="1:10" ht="12.75">
      <c r="A62" s="40">
        <f ca="1" t="shared" si="0"/>
      </c>
      <c r="B62" s="62"/>
      <c r="C62" s="62"/>
      <c r="D62" s="63"/>
      <c r="E62" s="28"/>
      <c r="F62" s="67"/>
      <c r="G62" s="67"/>
      <c r="H62" s="55">
        <f t="shared" si="1"/>
      </c>
      <c r="I62" s="60">
        <f t="shared" si="3"/>
      </c>
      <c r="J62" s="33"/>
    </row>
    <row r="63" spans="1:10" ht="12.75">
      <c r="A63" s="40">
        <f ca="1" t="shared" si="0"/>
      </c>
      <c r="B63" s="62"/>
      <c r="C63" s="62"/>
      <c r="D63" s="63"/>
      <c r="E63" s="28"/>
      <c r="F63" s="67"/>
      <c r="G63" s="67"/>
      <c r="H63" s="55">
        <f t="shared" si="1"/>
      </c>
      <c r="I63" s="60">
        <f t="shared" si="3"/>
      </c>
      <c r="J63" s="33"/>
    </row>
    <row r="64" spans="1:10" ht="12.75">
      <c r="A64" s="40">
        <f ca="1" t="shared" si="0"/>
      </c>
      <c r="B64" s="62"/>
      <c r="C64" s="62"/>
      <c r="D64" s="63"/>
      <c r="E64" s="28"/>
      <c r="F64" s="67"/>
      <c r="G64" s="67"/>
      <c r="H64" s="55">
        <f t="shared" si="1"/>
      </c>
      <c r="I64" s="60">
        <f t="shared" si="3"/>
      </c>
      <c r="J64" s="33"/>
    </row>
    <row r="65" spans="1:10" ht="12.75">
      <c r="A65" s="40">
        <f ca="1" t="shared" si="0"/>
      </c>
      <c r="B65" s="62"/>
      <c r="C65" s="62"/>
      <c r="D65" s="63"/>
      <c r="E65" s="28"/>
      <c r="F65" s="67"/>
      <c r="G65" s="67"/>
      <c r="H65" s="55">
        <f t="shared" si="1"/>
      </c>
      <c r="I65" s="60">
        <f t="shared" si="3"/>
      </c>
      <c r="J65" s="33"/>
    </row>
    <row r="66" spans="1:10" ht="12.75">
      <c r="A66" s="40">
        <f ca="1" t="shared" si="0"/>
      </c>
      <c r="B66" s="62"/>
      <c r="C66" s="62"/>
      <c r="D66" s="63"/>
      <c r="E66" s="28"/>
      <c r="F66" s="67"/>
      <c r="G66" s="67"/>
      <c r="H66" s="55">
        <f t="shared" si="1"/>
      </c>
      <c r="I66" s="60">
        <f t="shared" si="3"/>
      </c>
      <c r="J66" s="33"/>
    </row>
    <row r="67" spans="1:10" ht="12.75">
      <c r="A67" s="40">
        <f ca="1" t="shared" si="0"/>
      </c>
      <c r="B67" s="62"/>
      <c r="C67" s="62"/>
      <c r="D67" s="63"/>
      <c r="E67" s="28"/>
      <c r="F67" s="67"/>
      <c r="G67" s="67"/>
      <c r="H67" s="55">
        <f t="shared" si="1"/>
      </c>
      <c r="I67" s="60">
        <f t="shared" si="3"/>
      </c>
      <c r="J67" s="33"/>
    </row>
    <row r="68" spans="1:10" ht="12.75">
      <c r="A68" s="40">
        <f ca="1" t="shared" si="0"/>
      </c>
      <c r="B68" s="62"/>
      <c r="C68" s="62"/>
      <c r="D68" s="63"/>
      <c r="E68" s="28"/>
      <c r="F68" s="67"/>
      <c r="G68" s="67"/>
      <c r="H68" s="55">
        <f t="shared" si="1"/>
      </c>
      <c r="I68" s="60">
        <f t="shared" si="3"/>
      </c>
      <c r="J68" s="33"/>
    </row>
    <row r="69" spans="1:10" ht="12.75">
      <c r="A69" s="40">
        <f ca="1" t="shared" si="0"/>
      </c>
      <c r="B69" s="62"/>
      <c r="C69" s="62"/>
      <c r="D69" s="63"/>
      <c r="E69" s="28"/>
      <c r="F69" s="67"/>
      <c r="G69" s="67"/>
      <c r="H69" s="55">
        <f t="shared" si="1"/>
      </c>
      <c r="I69" s="60">
        <f t="shared" si="3"/>
      </c>
      <c r="J69" s="33"/>
    </row>
    <row r="70" spans="1:10" ht="12.75">
      <c r="A70" s="40">
        <f ca="1" t="shared" si="0"/>
      </c>
      <c r="B70" s="62"/>
      <c r="C70" s="62"/>
      <c r="D70" s="63"/>
      <c r="E70" s="28"/>
      <c r="F70" s="67"/>
      <c r="G70" s="67"/>
      <c r="H70" s="55">
        <f t="shared" si="1"/>
      </c>
      <c r="I70" s="60">
        <f aca="true" t="shared" si="4" ref="I70:I89">IF(E70&lt;&gt;"","P","")</f>
      </c>
      <c r="J70" s="33"/>
    </row>
    <row r="71" spans="1:10" ht="12.75">
      <c r="A71" s="40">
        <f ca="1" t="shared" si="0"/>
      </c>
      <c r="B71" s="62"/>
      <c r="C71" s="62"/>
      <c r="D71" s="63"/>
      <c r="E71" s="28"/>
      <c r="F71" s="67"/>
      <c r="G71" s="67"/>
      <c r="H71" s="55">
        <f t="shared" si="1"/>
      </c>
      <c r="I71" s="60">
        <f t="shared" si="4"/>
      </c>
      <c r="J71" s="33"/>
    </row>
    <row r="72" spans="1:10" ht="12.75">
      <c r="A72" s="40">
        <f ca="1" t="shared" si="0"/>
      </c>
      <c r="B72" s="62"/>
      <c r="C72" s="62"/>
      <c r="D72" s="63"/>
      <c r="E72" s="28"/>
      <c r="F72" s="67"/>
      <c r="G72" s="67"/>
      <c r="H72" s="55">
        <f t="shared" si="1"/>
      </c>
      <c r="I72" s="60">
        <f t="shared" si="4"/>
      </c>
      <c r="J72" s="33"/>
    </row>
    <row r="73" spans="1:10" ht="12.75">
      <c r="A73" s="40">
        <f ca="1" t="shared" si="0"/>
      </c>
      <c r="B73" s="62"/>
      <c r="C73" s="62"/>
      <c r="D73" s="63"/>
      <c r="E73" s="28"/>
      <c r="F73" s="67"/>
      <c r="G73" s="67"/>
      <c r="H73" s="55">
        <f t="shared" si="1"/>
      </c>
      <c r="I73" s="60">
        <f t="shared" si="4"/>
      </c>
      <c r="J73" s="33"/>
    </row>
    <row r="74" spans="1:10" ht="12.75">
      <c r="A74" s="40">
        <f ca="1" t="shared" si="0"/>
      </c>
      <c r="B74" s="62"/>
      <c r="C74" s="62"/>
      <c r="D74" s="63"/>
      <c r="E74" s="28"/>
      <c r="F74" s="67"/>
      <c r="G74" s="67"/>
      <c r="H74" s="55">
        <f t="shared" si="1"/>
      </c>
      <c r="I74" s="60">
        <f t="shared" si="4"/>
      </c>
      <c r="J74" s="33"/>
    </row>
    <row r="75" spans="1:10" ht="12.75">
      <c r="A75" s="40">
        <f ca="1" t="shared" si="0"/>
      </c>
      <c r="B75" s="62"/>
      <c r="C75" s="62"/>
      <c r="D75" s="63"/>
      <c r="E75" s="28"/>
      <c r="F75" s="67"/>
      <c r="G75" s="67"/>
      <c r="H75" s="55">
        <f t="shared" si="1"/>
      </c>
      <c r="I75" s="60">
        <f t="shared" si="4"/>
      </c>
      <c r="J75" s="33"/>
    </row>
    <row r="76" spans="1:10" ht="12.75">
      <c r="A76" s="40">
        <f ca="1" t="shared" si="0"/>
      </c>
      <c r="B76" s="62"/>
      <c r="C76" s="62"/>
      <c r="D76" s="63"/>
      <c r="E76" s="28"/>
      <c r="F76" s="67"/>
      <c r="G76" s="67"/>
      <c r="H76" s="55">
        <f t="shared" si="1"/>
      </c>
      <c r="I76" s="60">
        <f t="shared" si="4"/>
      </c>
      <c r="J76" s="33"/>
    </row>
    <row r="77" spans="1:10" ht="12.75">
      <c r="A77" s="40">
        <f ca="1" t="shared" si="0"/>
      </c>
      <c r="B77" s="62"/>
      <c r="C77" s="62"/>
      <c r="D77" s="63"/>
      <c r="E77" s="28"/>
      <c r="F77" s="67"/>
      <c r="G77" s="67"/>
      <c r="H77" s="55">
        <f t="shared" si="1"/>
      </c>
      <c r="I77" s="60">
        <f t="shared" si="4"/>
      </c>
      <c r="J77" s="33"/>
    </row>
    <row r="78" spans="1:10" ht="12.75">
      <c r="A78" s="40">
        <f ca="1" t="shared" si="0"/>
      </c>
      <c r="B78" s="62"/>
      <c r="C78" s="62"/>
      <c r="D78" s="63"/>
      <c r="E78" s="28"/>
      <c r="F78" s="67"/>
      <c r="G78" s="67"/>
      <c r="H78" s="55">
        <f t="shared" si="1"/>
      </c>
      <c r="I78" s="60">
        <f t="shared" si="4"/>
      </c>
      <c r="J78" s="33"/>
    </row>
    <row r="79" spans="1:10" ht="12.75">
      <c r="A79" s="40">
        <f ca="1" t="shared" si="0"/>
      </c>
      <c r="B79" s="62"/>
      <c r="C79" s="62"/>
      <c r="D79" s="63"/>
      <c r="E79" s="28"/>
      <c r="F79" s="67"/>
      <c r="G79" s="67"/>
      <c r="H79" s="55">
        <f t="shared" si="1"/>
      </c>
      <c r="I79" s="60">
        <f t="shared" si="4"/>
      </c>
      <c r="J79" s="33"/>
    </row>
    <row r="80" spans="1:10" ht="12.75">
      <c r="A80" s="40">
        <f ca="1" t="shared" si="0"/>
      </c>
      <c r="B80" s="62"/>
      <c r="C80" s="62"/>
      <c r="D80" s="63"/>
      <c r="E80" s="28"/>
      <c r="F80" s="67"/>
      <c r="G80" s="67"/>
      <c r="H80" s="55">
        <f t="shared" si="1"/>
      </c>
      <c r="I80" s="60">
        <f t="shared" si="4"/>
      </c>
      <c r="J80" s="33"/>
    </row>
    <row r="81" spans="1:10" ht="12.75">
      <c r="A81" s="40">
        <f ca="1" t="shared" si="0"/>
      </c>
      <c r="B81" s="62"/>
      <c r="C81" s="62"/>
      <c r="D81" s="63"/>
      <c r="E81" s="28"/>
      <c r="F81" s="67"/>
      <c r="G81" s="67"/>
      <c r="H81" s="55">
        <f t="shared" si="1"/>
      </c>
      <c r="I81" s="60">
        <f t="shared" si="4"/>
      </c>
      <c r="J81" s="33"/>
    </row>
    <row r="82" spans="1:10" ht="12.75">
      <c r="A82" s="40">
        <f aca="true" ca="1" t="shared" si="5" ref="A82:A145">+IF(NOT(ISBLANK(INDIRECT("e"&amp;ROW()))),MAX(INDIRECT("a$16:A"&amp;ROW()-1))+1,"")</f>
      </c>
      <c r="B82" s="62"/>
      <c r="C82" s="62"/>
      <c r="D82" s="63"/>
      <c r="E82" s="28"/>
      <c r="F82" s="67"/>
      <c r="G82" s="67"/>
      <c r="H82" s="55">
        <f aca="true" t="shared" si="6" ref="H82:H145">+IF(AND(F82="",G82=""),"",ROUND(F82*G82,2))</f>
      </c>
      <c r="I82" s="60">
        <f t="shared" si="4"/>
      </c>
      <c r="J82" s="33"/>
    </row>
    <row r="83" spans="1:10" ht="12.75">
      <c r="A83" s="40">
        <f ca="1" t="shared" si="5"/>
      </c>
      <c r="B83" s="62"/>
      <c r="C83" s="62"/>
      <c r="D83" s="63"/>
      <c r="E83" s="28"/>
      <c r="F83" s="67"/>
      <c r="G83" s="67"/>
      <c r="H83" s="55">
        <f t="shared" si="6"/>
      </c>
      <c r="I83" s="60">
        <f t="shared" si="4"/>
      </c>
      <c r="J83" s="33"/>
    </row>
    <row r="84" spans="1:10" ht="12.75">
      <c r="A84" s="40">
        <f ca="1" t="shared" si="5"/>
      </c>
      <c r="B84" s="62"/>
      <c r="C84" s="62"/>
      <c r="D84" s="63"/>
      <c r="E84" s="28"/>
      <c r="F84" s="67"/>
      <c r="G84" s="67"/>
      <c r="H84" s="55">
        <f t="shared" si="6"/>
      </c>
      <c r="I84" s="60">
        <f t="shared" si="4"/>
      </c>
      <c r="J84" s="33"/>
    </row>
    <row r="85" spans="1:10" ht="12.75">
      <c r="A85" s="40">
        <f ca="1" t="shared" si="5"/>
      </c>
      <c r="B85" s="62"/>
      <c r="C85" s="62"/>
      <c r="D85" s="63"/>
      <c r="E85" s="28"/>
      <c r="F85" s="67"/>
      <c r="G85" s="67"/>
      <c r="H85" s="55">
        <f t="shared" si="6"/>
      </c>
      <c r="I85" s="60">
        <f t="shared" si="4"/>
      </c>
      <c r="J85" s="33"/>
    </row>
    <row r="86" spans="1:10" ht="12.75">
      <c r="A86" s="40">
        <f ca="1" t="shared" si="5"/>
      </c>
      <c r="B86" s="62"/>
      <c r="C86" s="62"/>
      <c r="D86" s="63"/>
      <c r="E86" s="28"/>
      <c r="F86" s="67"/>
      <c r="G86" s="67"/>
      <c r="H86" s="55">
        <f t="shared" si="6"/>
      </c>
      <c r="I86" s="60">
        <f t="shared" si="4"/>
      </c>
      <c r="J86" s="33"/>
    </row>
    <row r="87" spans="1:10" ht="12.75">
      <c r="A87" s="40">
        <f ca="1" t="shared" si="5"/>
      </c>
      <c r="B87" s="62"/>
      <c r="C87" s="62"/>
      <c r="D87" s="63"/>
      <c r="E87" s="28"/>
      <c r="F87" s="67"/>
      <c r="G87" s="67"/>
      <c r="H87" s="55">
        <f t="shared" si="6"/>
      </c>
      <c r="I87" s="60">
        <f t="shared" si="4"/>
      </c>
      <c r="J87" s="33"/>
    </row>
    <row r="88" spans="1:10" ht="12.75">
      <c r="A88" s="40">
        <f ca="1" t="shared" si="5"/>
      </c>
      <c r="B88" s="62"/>
      <c r="C88" s="62"/>
      <c r="D88" s="63"/>
      <c r="E88" s="28"/>
      <c r="F88" s="67"/>
      <c r="G88" s="67"/>
      <c r="H88" s="55">
        <f t="shared" si="6"/>
      </c>
      <c r="I88" s="60">
        <f t="shared" si="4"/>
      </c>
      <c r="J88" s="33"/>
    </row>
    <row r="89" spans="1:10" ht="12.75">
      <c r="A89" s="40">
        <f ca="1" t="shared" si="5"/>
      </c>
      <c r="B89" s="62"/>
      <c r="C89" s="62"/>
      <c r="D89" s="63"/>
      <c r="E89" s="28"/>
      <c r="F89" s="67"/>
      <c r="G89" s="67"/>
      <c r="H89" s="55">
        <f t="shared" si="6"/>
      </c>
      <c r="I89" s="60">
        <f t="shared" si="4"/>
      </c>
      <c r="J89" s="33"/>
    </row>
    <row r="90" spans="1:10" ht="12.75">
      <c r="A90" s="40">
        <f ca="1" t="shared" si="5"/>
      </c>
      <c r="B90" s="62"/>
      <c r="C90" s="62"/>
      <c r="D90" s="63"/>
      <c r="E90" s="28"/>
      <c r="F90" s="67"/>
      <c r="G90" s="67"/>
      <c r="H90" s="55">
        <f t="shared" si="6"/>
      </c>
      <c r="I90" s="60">
        <f aca="true" t="shared" si="7" ref="I90:I153">IF(E90&lt;&gt;"","P","")</f>
      </c>
      <c r="J90" s="33"/>
    </row>
    <row r="91" spans="1:10" ht="12.75">
      <c r="A91" s="40">
        <f ca="1" t="shared" si="5"/>
      </c>
      <c r="B91" s="62"/>
      <c r="C91" s="62"/>
      <c r="D91" s="63"/>
      <c r="E91" s="28"/>
      <c r="F91" s="67"/>
      <c r="G91" s="67"/>
      <c r="H91" s="55">
        <f t="shared" si="6"/>
      </c>
      <c r="I91" s="60">
        <f t="shared" si="7"/>
      </c>
      <c r="J91" s="33"/>
    </row>
    <row r="92" spans="1:10" ht="12.75">
      <c r="A92" s="40">
        <f ca="1" t="shared" si="5"/>
      </c>
      <c r="B92" s="62"/>
      <c r="C92" s="62"/>
      <c r="D92" s="63"/>
      <c r="E92" s="28"/>
      <c r="F92" s="67"/>
      <c r="G92" s="67"/>
      <c r="H92" s="55">
        <f t="shared" si="6"/>
      </c>
      <c r="I92" s="60">
        <f t="shared" si="7"/>
      </c>
      <c r="J92" s="33"/>
    </row>
    <row r="93" spans="1:10" ht="12.75">
      <c r="A93" s="40">
        <f ca="1" t="shared" si="5"/>
      </c>
      <c r="B93" s="62"/>
      <c r="C93" s="62"/>
      <c r="D93" s="63"/>
      <c r="E93" s="28"/>
      <c r="F93" s="67"/>
      <c r="G93" s="67"/>
      <c r="H93" s="55">
        <f t="shared" si="6"/>
      </c>
      <c r="I93" s="60">
        <f t="shared" si="7"/>
      </c>
      <c r="J93" s="33"/>
    </row>
    <row r="94" spans="1:10" ht="12.75">
      <c r="A94" s="40">
        <f ca="1" t="shared" si="5"/>
      </c>
      <c r="B94" s="62"/>
      <c r="C94" s="62"/>
      <c r="D94" s="63"/>
      <c r="E94" s="28"/>
      <c r="F94" s="67"/>
      <c r="G94" s="67"/>
      <c r="H94" s="55">
        <f t="shared" si="6"/>
      </c>
      <c r="I94" s="60">
        <f t="shared" si="7"/>
      </c>
      <c r="J94" s="33"/>
    </row>
    <row r="95" spans="1:10" ht="12.75">
      <c r="A95" s="40">
        <f ca="1" t="shared" si="5"/>
      </c>
      <c r="B95" s="62"/>
      <c r="C95" s="62"/>
      <c r="D95" s="63"/>
      <c r="E95" s="28"/>
      <c r="F95" s="67"/>
      <c r="G95" s="67"/>
      <c r="H95" s="55">
        <f t="shared" si="6"/>
      </c>
      <c r="I95" s="60">
        <f t="shared" si="7"/>
      </c>
      <c r="J95" s="33"/>
    </row>
    <row r="96" spans="1:10" ht="12.75">
      <c r="A96" s="40">
        <f ca="1" t="shared" si="5"/>
      </c>
      <c r="B96" s="62"/>
      <c r="C96" s="62"/>
      <c r="D96" s="63"/>
      <c r="E96" s="28"/>
      <c r="F96" s="67"/>
      <c r="G96" s="67"/>
      <c r="H96" s="55">
        <f t="shared" si="6"/>
      </c>
      <c r="I96" s="60">
        <f t="shared" si="7"/>
      </c>
      <c r="J96" s="33"/>
    </row>
    <row r="97" spans="1:10" ht="12.75">
      <c r="A97" s="40">
        <f ca="1" t="shared" si="5"/>
      </c>
      <c r="B97" s="62"/>
      <c r="C97" s="62"/>
      <c r="D97" s="63"/>
      <c r="E97" s="28"/>
      <c r="F97" s="67"/>
      <c r="G97" s="67"/>
      <c r="H97" s="55">
        <f t="shared" si="6"/>
      </c>
      <c r="I97" s="60">
        <f t="shared" si="7"/>
      </c>
      <c r="J97" s="33"/>
    </row>
    <row r="98" spans="1:10" ht="12.75">
      <c r="A98" s="40">
        <f ca="1" t="shared" si="5"/>
      </c>
      <c r="B98" s="62"/>
      <c r="C98" s="62"/>
      <c r="D98" s="63"/>
      <c r="E98" s="28"/>
      <c r="F98" s="67"/>
      <c r="G98" s="67"/>
      <c r="H98" s="55">
        <f t="shared" si="6"/>
      </c>
      <c r="I98" s="60">
        <f t="shared" si="7"/>
      </c>
      <c r="J98" s="33"/>
    </row>
    <row r="99" spans="1:10" ht="12.75">
      <c r="A99" s="40">
        <f ca="1" t="shared" si="5"/>
      </c>
      <c r="B99" s="62"/>
      <c r="C99" s="62"/>
      <c r="D99" s="63"/>
      <c r="E99" s="59"/>
      <c r="F99" s="67"/>
      <c r="G99" s="67"/>
      <c r="H99" s="55">
        <f t="shared" si="6"/>
      </c>
      <c r="I99" s="60">
        <f t="shared" si="7"/>
      </c>
      <c r="J99" s="65"/>
    </row>
    <row r="100" spans="1:10" ht="12.75">
      <c r="A100" s="40">
        <f ca="1" t="shared" si="5"/>
      </c>
      <c r="B100" s="62"/>
      <c r="C100" s="62"/>
      <c r="D100" s="63"/>
      <c r="E100" s="59"/>
      <c r="F100" s="67"/>
      <c r="G100" s="67"/>
      <c r="H100" s="55">
        <f t="shared" si="6"/>
      </c>
      <c r="I100" s="60">
        <f t="shared" si="7"/>
      </c>
      <c r="J100" s="65"/>
    </row>
    <row r="101" spans="1:10" ht="12.75">
      <c r="A101" s="40">
        <f ca="1" t="shared" si="5"/>
      </c>
      <c r="B101" s="62"/>
      <c r="C101" s="62"/>
      <c r="D101" s="63"/>
      <c r="E101" s="59"/>
      <c r="F101" s="67"/>
      <c r="G101" s="67"/>
      <c r="H101" s="55">
        <f t="shared" si="6"/>
      </c>
      <c r="I101" s="60">
        <f t="shared" si="7"/>
      </c>
      <c r="J101" s="65"/>
    </row>
    <row r="102" spans="1:10" ht="12.75">
      <c r="A102" s="40">
        <f ca="1" t="shared" si="5"/>
      </c>
      <c r="B102" s="62"/>
      <c r="C102" s="62"/>
      <c r="D102" s="63"/>
      <c r="E102" s="59"/>
      <c r="F102" s="67"/>
      <c r="G102" s="67"/>
      <c r="H102" s="55">
        <f t="shared" si="6"/>
      </c>
      <c r="I102" s="60">
        <f t="shared" si="7"/>
      </c>
      <c r="J102" s="65"/>
    </row>
    <row r="103" spans="1:10" ht="12.75">
      <c r="A103" s="40">
        <f ca="1" t="shared" si="5"/>
      </c>
      <c r="B103" s="64"/>
      <c r="C103" s="62"/>
      <c r="D103" s="63"/>
      <c r="E103" s="59"/>
      <c r="F103" s="67"/>
      <c r="G103" s="67"/>
      <c r="H103" s="55">
        <f t="shared" si="6"/>
      </c>
      <c r="I103" s="60">
        <f t="shared" si="7"/>
      </c>
      <c r="J103" s="65"/>
    </row>
    <row r="104" spans="1:10" ht="12.75">
      <c r="A104" s="40">
        <f ca="1" t="shared" si="5"/>
      </c>
      <c r="B104" s="62"/>
      <c r="C104" s="62"/>
      <c r="D104" s="63"/>
      <c r="E104" s="59"/>
      <c r="F104" s="67"/>
      <c r="G104" s="67"/>
      <c r="H104" s="55">
        <f t="shared" si="6"/>
      </c>
      <c r="I104" s="60">
        <f t="shared" si="7"/>
      </c>
      <c r="J104" s="65"/>
    </row>
    <row r="105" spans="1:10" ht="12.75">
      <c r="A105" s="40">
        <f ca="1" t="shared" si="5"/>
      </c>
      <c r="B105" s="62"/>
      <c r="C105" s="62"/>
      <c r="D105" s="63"/>
      <c r="E105" s="59"/>
      <c r="F105" s="67"/>
      <c r="G105" s="67"/>
      <c r="H105" s="55">
        <f t="shared" si="6"/>
      </c>
      <c r="I105" s="60">
        <f t="shared" si="7"/>
      </c>
      <c r="J105" s="65"/>
    </row>
    <row r="106" spans="1:10" ht="12.75">
      <c r="A106" s="40">
        <f ca="1" t="shared" si="5"/>
      </c>
      <c r="B106" s="62"/>
      <c r="C106" s="62"/>
      <c r="D106" s="63"/>
      <c r="E106" s="59"/>
      <c r="F106" s="67"/>
      <c r="G106" s="67"/>
      <c r="H106" s="55">
        <f t="shared" si="6"/>
      </c>
      <c r="I106" s="60">
        <f t="shared" si="7"/>
      </c>
      <c r="J106" s="65"/>
    </row>
    <row r="107" spans="1:10" ht="12.75">
      <c r="A107" s="40">
        <f ca="1" t="shared" si="5"/>
      </c>
      <c r="B107" s="62"/>
      <c r="C107" s="62"/>
      <c r="D107" s="63"/>
      <c r="E107" s="59"/>
      <c r="F107" s="67"/>
      <c r="G107" s="67"/>
      <c r="H107" s="55">
        <f t="shared" si="6"/>
      </c>
      <c r="I107" s="60">
        <f t="shared" si="7"/>
      </c>
      <c r="J107" s="65"/>
    </row>
    <row r="108" spans="1:10" ht="12.75">
      <c r="A108" s="40">
        <f ca="1" t="shared" si="5"/>
      </c>
      <c r="B108" s="62"/>
      <c r="C108" s="62"/>
      <c r="D108" s="63"/>
      <c r="E108" s="59"/>
      <c r="F108" s="67"/>
      <c r="G108" s="67"/>
      <c r="H108" s="55">
        <f t="shared" si="6"/>
      </c>
      <c r="I108" s="60">
        <f t="shared" si="7"/>
      </c>
      <c r="J108" s="65"/>
    </row>
    <row r="109" spans="1:10" ht="12.75">
      <c r="A109" s="40">
        <f ca="1" t="shared" si="5"/>
      </c>
      <c r="B109" s="62"/>
      <c r="C109" s="62"/>
      <c r="D109" s="63"/>
      <c r="E109" s="59"/>
      <c r="F109" s="67"/>
      <c r="G109" s="67"/>
      <c r="H109" s="55">
        <f t="shared" si="6"/>
      </c>
      <c r="I109" s="60">
        <f t="shared" si="7"/>
      </c>
      <c r="J109" s="65"/>
    </row>
    <row r="110" spans="1:10" ht="12.75">
      <c r="A110" s="40">
        <f ca="1" t="shared" si="5"/>
      </c>
      <c r="B110" s="62"/>
      <c r="C110" s="62"/>
      <c r="D110" s="63"/>
      <c r="E110" s="59"/>
      <c r="F110" s="67"/>
      <c r="G110" s="67"/>
      <c r="H110" s="55">
        <f t="shared" si="6"/>
      </c>
      <c r="I110" s="60">
        <f t="shared" si="7"/>
      </c>
      <c r="J110" s="65"/>
    </row>
    <row r="111" spans="1:10" ht="12.75">
      <c r="A111" s="40">
        <f ca="1" t="shared" si="5"/>
      </c>
      <c r="B111" s="62"/>
      <c r="C111" s="62"/>
      <c r="D111" s="63"/>
      <c r="E111" s="59"/>
      <c r="F111" s="67"/>
      <c r="G111" s="67"/>
      <c r="H111" s="55">
        <f t="shared" si="6"/>
      </c>
      <c r="I111" s="60">
        <f t="shared" si="7"/>
      </c>
      <c r="J111" s="65"/>
    </row>
    <row r="112" spans="1:10" ht="12.75">
      <c r="A112" s="40">
        <f ca="1" t="shared" si="5"/>
      </c>
      <c r="B112" s="62"/>
      <c r="C112" s="62"/>
      <c r="D112" s="63"/>
      <c r="E112" s="59"/>
      <c r="F112" s="67"/>
      <c r="G112" s="67"/>
      <c r="H112" s="55">
        <f t="shared" si="6"/>
      </c>
      <c r="I112" s="60">
        <f t="shared" si="7"/>
      </c>
      <c r="J112" s="65"/>
    </row>
    <row r="113" spans="1:10" ht="12.75">
      <c r="A113" s="40">
        <f ca="1" t="shared" si="5"/>
      </c>
      <c r="B113" s="62"/>
      <c r="C113" s="62"/>
      <c r="D113" s="63"/>
      <c r="E113" s="59"/>
      <c r="F113" s="67"/>
      <c r="G113" s="67"/>
      <c r="H113" s="55">
        <f t="shared" si="6"/>
      </c>
      <c r="I113" s="60">
        <f t="shared" si="7"/>
      </c>
      <c r="J113" s="65"/>
    </row>
    <row r="114" spans="1:10" ht="12.75">
      <c r="A114" s="40">
        <f ca="1" t="shared" si="5"/>
      </c>
      <c r="B114" s="62"/>
      <c r="C114" s="62"/>
      <c r="D114" s="63"/>
      <c r="E114" s="59"/>
      <c r="F114" s="67"/>
      <c r="G114" s="67"/>
      <c r="H114" s="55">
        <f t="shared" si="6"/>
      </c>
      <c r="I114" s="60">
        <f t="shared" si="7"/>
      </c>
      <c r="J114" s="65"/>
    </row>
    <row r="115" spans="1:10" ht="12.75">
      <c r="A115" s="40">
        <f ca="1" t="shared" si="5"/>
      </c>
      <c r="B115" s="62"/>
      <c r="C115" s="62"/>
      <c r="D115" s="63"/>
      <c r="E115" s="59"/>
      <c r="F115" s="67"/>
      <c r="G115" s="67"/>
      <c r="H115" s="55">
        <f t="shared" si="6"/>
      </c>
      <c r="I115" s="60">
        <f t="shared" si="7"/>
      </c>
      <c r="J115" s="65"/>
    </row>
    <row r="116" spans="1:10" ht="12.75">
      <c r="A116" s="40">
        <f ca="1" t="shared" si="5"/>
      </c>
      <c r="B116" s="62"/>
      <c r="C116" s="62"/>
      <c r="D116" s="63"/>
      <c r="E116" s="59"/>
      <c r="F116" s="67"/>
      <c r="G116" s="67"/>
      <c r="H116" s="55">
        <f t="shared" si="6"/>
      </c>
      <c r="I116" s="60">
        <f t="shared" si="7"/>
      </c>
      <c r="J116" s="65"/>
    </row>
    <row r="117" spans="1:10" ht="12.75">
      <c r="A117" s="40">
        <f ca="1" t="shared" si="5"/>
      </c>
      <c r="B117" s="62"/>
      <c r="C117" s="62"/>
      <c r="D117" s="63"/>
      <c r="E117" s="59"/>
      <c r="F117" s="67"/>
      <c r="G117" s="67"/>
      <c r="H117" s="55">
        <f t="shared" si="6"/>
      </c>
      <c r="I117" s="60">
        <f t="shared" si="7"/>
      </c>
      <c r="J117" s="65"/>
    </row>
    <row r="118" spans="1:10" ht="12.75">
      <c r="A118" s="40">
        <f ca="1" t="shared" si="5"/>
      </c>
      <c r="B118" s="62"/>
      <c r="C118" s="62"/>
      <c r="D118" s="63"/>
      <c r="E118" s="59"/>
      <c r="F118" s="67"/>
      <c r="G118" s="67"/>
      <c r="H118" s="55">
        <f t="shared" si="6"/>
      </c>
      <c r="I118" s="60">
        <f t="shared" si="7"/>
      </c>
      <c r="J118" s="65"/>
    </row>
    <row r="119" spans="1:10" ht="12.75">
      <c r="A119" s="40">
        <f ca="1" t="shared" si="5"/>
      </c>
      <c r="B119" s="62"/>
      <c r="C119" s="62"/>
      <c r="D119" s="63"/>
      <c r="E119" s="59"/>
      <c r="F119" s="67"/>
      <c r="G119" s="67"/>
      <c r="H119" s="55">
        <f t="shared" si="6"/>
      </c>
      <c r="I119" s="60">
        <f t="shared" si="7"/>
      </c>
      <c r="J119" s="65"/>
    </row>
    <row r="120" spans="1:10" ht="12.75">
      <c r="A120" s="40">
        <f ca="1" t="shared" si="5"/>
      </c>
      <c r="B120" s="62"/>
      <c r="C120" s="62"/>
      <c r="D120" s="63"/>
      <c r="E120" s="59"/>
      <c r="F120" s="67"/>
      <c r="G120" s="67"/>
      <c r="H120" s="55">
        <f t="shared" si="6"/>
      </c>
      <c r="I120" s="60">
        <f t="shared" si="7"/>
      </c>
      <c r="J120" s="65"/>
    </row>
    <row r="121" spans="1:10" ht="12.75">
      <c r="A121" s="40">
        <f ca="1" t="shared" si="5"/>
      </c>
      <c r="B121" s="62"/>
      <c r="C121" s="62"/>
      <c r="D121" s="63"/>
      <c r="E121" s="59"/>
      <c r="F121" s="67"/>
      <c r="G121" s="67"/>
      <c r="H121" s="55">
        <f t="shared" si="6"/>
      </c>
      <c r="I121" s="60">
        <f t="shared" si="7"/>
      </c>
      <c r="J121" s="65"/>
    </row>
    <row r="122" spans="1:10" ht="12.75">
      <c r="A122" s="40">
        <f ca="1" t="shared" si="5"/>
      </c>
      <c r="B122" s="62"/>
      <c r="C122" s="62"/>
      <c r="D122" s="63"/>
      <c r="E122" s="59"/>
      <c r="F122" s="67"/>
      <c r="G122" s="67"/>
      <c r="H122" s="55">
        <f t="shared" si="6"/>
      </c>
      <c r="I122" s="60">
        <f t="shared" si="7"/>
      </c>
      <c r="J122" s="65"/>
    </row>
    <row r="123" spans="1:10" ht="12.75">
      <c r="A123" s="40">
        <f ca="1" t="shared" si="5"/>
      </c>
      <c r="B123" s="62"/>
      <c r="C123" s="62"/>
      <c r="D123" s="63"/>
      <c r="E123" s="59"/>
      <c r="F123" s="67"/>
      <c r="G123" s="67"/>
      <c r="H123" s="55">
        <f t="shared" si="6"/>
      </c>
      <c r="I123" s="60">
        <f t="shared" si="7"/>
      </c>
      <c r="J123" s="65"/>
    </row>
    <row r="124" spans="1:10" ht="12.75">
      <c r="A124" s="40">
        <f ca="1" t="shared" si="5"/>
      </c>
      <c r="B124" s="62"/>
      <c r="C124" s="62"/>
      <c r="D124" s="63"/>
      <c r="E124" s="59"/>
      <c r="F124" s="67"/>
      <c r="G124" s="67"/>
      <c r="H124" s="55">
        <f t="shared" si="6"/>
      </c>
      <c r="I124" s="60">
        <f t="shared" si="7"/>
      </c>
      <c r="J124" s="65"/>
    </row>
    <row r="125" spans="1:10" ht="12.75">
      <c r="A125" s="40">
        <f ca="1" t="shared" si="5"/>
      </c>
      <c r="B125" s="62"/>
      <c r="C125" s="62"/>
      <c r="D125" s="63"/>
      <c r="E125" s="59"/>
      <c r="F125" s="67"/>
      <c r="G125" s="67"/>
      <c r="H125" s="55">
        <f t="shared" si="6"/>
      </c>
      <c r="I125" s="60">
        <f t="shared" si="7"/>
      </c>
      <c r="J125" s="65"/>
    </row>
    <row r="126" spans="1:10" ht="12.75">
      <c r="A126" s="40">
        <f ca="1" t="shared" si="5"/>
      </c>
      <c r="B126" s="62"/>
      <c r="C126" s="62"/>
      <c r="D126" s="63"/>
      <c r="E126" s="59"/>
      <c r="F126" s="67"/>
      <c r="G126" s="67"/>
      <c r="H126" s="55">
        <f t="shared" si="6"/>
      </c>
      <c r="I126" s="60">
        <f t="shared" si="7"/>
      </c>
      <c r="J126" s="65"/>
    </row>
    <row r="127" spans="1:10" ht="12.75">
      <c r="A127" s="40">
        <f ca="1" t="shared" si="5"/>
      </c>
      <c r="B127" s="62"/>
      <c r="C127" s="62"/>
      <c r="D127" s="63"/>
      <c r="E127" s="59"/>
      <c r="F127" s="67"/>
      <c r="G127" s="67"/>
      <c r="H127" s="55">
        <f t="shared" si="6"/>
      </c>
      <c r="I127" s="60">
        <f t="shared" si="7"/>
      </c>
      <c r="J127" s="65"/>
    </row>
    <row r="128" spans="1:10" ht="12.75">
      <c r="A128" s="40">
        <f ca="1" t="shared" si="5"/>
      </c>
      <c r="B128" s="62"/>
      <c r="C128" s="62"/>
      <c r="D128" s="63"/>
      <c r="E128" s="59"/>
      <c r="F128" s="67"/>
      <c r="G128" s="67"/>
      <c r="H128" s="55">
        <f t="shared" si="6"/>
      </c>
      <c r="I128" s="60">
        <f t="shared" si="7"/>
      </c>
      <c r="J128" s="65"/>
    </row>
    <row r="129" spans="1:10" ht="12.75">
      <c r="A129" s="40">
        <f ca="1" t="shared" si="5"/>
      </c>
      <c r="B129" s="62"/>
      <c r="C129" s="62"/>
      <c r="D129" s="63"/>
      <c r="E129" s="59"/>
      <c r="F129" s="67"/>
      <c r="G129" s="67"/>
      <c r="H129" s="55">
        <f t="shared" si="6"/>
      </c>
      <c r="I129" s="60">
        <f t="shared" si="7"/>
      </c>
      <c r="J129" s="65"/>
    </row>
    <row r="130" spans="1:10" ht="12.75">
      <c r="A130" s="40">
        <f ca="1" t="shared" si="5"/>
      </c>
      <c r="B130" s="62"/>
      <c r="C130" s="62"/>
      <c r="D130" s="63"/>
      <c r="E130" s="59"/>
      <c r="F130" s="67"/>
      <c r="G130" s="67"/>
      <c r="H130" s="55">
        <f t="shared" si="6"/>
      </c>
      <c r="I130" s="60">
        <f t="shared" si="7"/>
      </c>
      <c r="J130" s="65"/>
    </row>
    <row r="131" spans="1:10" ht="12.75">
      <c r="A131" s="40">
        <f ca="1" t="shared" si="5"/>
      </c>
      <c r="B131" s="62"/>
      <c r="C131" s="62"/>
      <c r="D131" s="63"/>
      <c r="E131" s="59"/>
      <c r="F131" s="67"/>
      <c r="G131" s="67"/>
      <c r="H131" s="55">
        <f t="shared" si="6"/>
      </c>
      <c r="I131" s="60">
        <f t="shared" si="7"/>
      </c>
      <c r="J131" s="65"/>
    </row>
    <row r="132" spans="1:10" ht="12.75">
      <c r="A132" s="40">
        <f ca="1" t="shared" si="5"/>
      </c>
      <c r="B132" s="62"/>
      <c r="C132" s="62"/>
      <c r="D132" s="63"/>
      <c r="E132" s="59"/>
      <c r="F132" s="67"/>
      <c r="G132" s="67"/>
      <c r="H132" s="55">
        <f t="shared" si="6"/>
      </c>
      <c r="I132" s="60">
        <f t="shared" si="7"/>
      </c>
      <c r="J132" s="65"/>
    </row>
    <row r="133" spans="1:10" ht="12.75">
      <c r="A133" s="40">
        <f ca="1" t="shared" si="5"/>
      </c>
      <c r="B133" s="62"/>
      <c r="C133" s="62"/>
      <c r="D133" s="63"/>
      <c r="E133" s="59"/>
      <c r="F133" s="67"/>
      <c r="G133" s="67"/>
      <c r="H133" s="55">
        <f t="shared" si="6"/>
      </c>
      <c r="I133" s="60">
        <f t="shared" si="7"/>
      </c>
      <c r="J133" s="65"/>
    </row>
    <row r="134" spans="1:10" ht="12.75">
      <c r="A134" s="40">
        <f ca="1" t="shared" si="5"/>
      </c>
      <c r="B134" s="62"/>
      <c r="C134" s="62"/>
      <c r="D134" s="63"/>
      <c r="E134" s="59"/>
      <c r="F134" s="67"/>
      <c r="G134" s="67"/>
      <c r="H134" s="55">
        <f t="shared" si="6"/>
      </c>
      <c r="I134" s="60">
        <f t="shared" si="7"/>
      </c>
      <c r="J134" s="65"/>
    </row>
    <row r="135" spans="1:10" ht="12.75">
      <c r="A135" s="40">
        <f ca="1" t="shared" si="5"/>
      </c>
      <c r="B135" s="62"/>
      <c r="C135" s="62"/>
      <c r="D135" s="63"/>
      <c r="E135" s="59"/>
      <c r="F135" s="67"/>
      <c r="G135" s="67"/>
      <c r="H135" s="55">
        <f t="shared" si="6"/>
      </c>
      <c r="I135" s="60">
        <f t="shared" si="7"/>
      </c>
      <c r="J135" s="65"/>
    </row>
    <row r="136" spans="1:10" ht="12.75">
      <c r="A136" s="40">
        <f ca="1" t="shared" si="5"/>
      </c>
      <c r="B136" s="62"/>
      <c r="C136" s="62"/>
      <c r="D136" s="63"/>
      <c r="E136" s="59"/>
      <c r="F136" s="67"/>
      <c r="G136" s="67"/>
      <c r="H136" s="55">
        <f t="shared" si="6"/>
      </c>
      <c r="I136" s="60">
        <f t="shared" si="7"/>
      </c>
      <c r="J136" s="65"/>
    </row>
    <row r="137" spans="1:10" ht="12.75">
      <c r="A137" s="40">
        <f ca="1" t="shared" si="5"/>
      </c>
      <c r="B137" s="62"/>
      <c r="C137" s="62"/>
      <c r="D137" s="63"/>
      <c r="E137" s="59"/>
      <c r="F137" s="67"/>
      <c r="G137" s="67"/>
      <c r="H137" s="55">
        <f t="shared" si="6"/>
      </c>
      <c r="I137" s="60">
        <f t="shared" si="7"/>
      </c>
      <c r="J137" s="65"/>
    </row>
    <row r="138" spans="1:10" ht="12.75">
      <c r="A138" s="40">
        <f ca="1" t="shared" si="5"/>
      </c>
      <c r="B138" s="62"/>
      <c r="C138" s="62"/>
      <c r="D138" s="63"/>
      <c r="E138" s="59"/>
      <c r="F138" s="67"/>
      <c r="G138" s="67"/>
      <c r="H138" s="55">
        <f t="shared" si="6"/>
      </c>
      <c r="I138" s="60">
        <f t="shared" si="7"/>
      </c>
      <c r="J138" s="65"/>
    </row>
    <row r="139" spans="1:10" ht="12.75">
      <c r="A139" s="40">
        <f ca="1" t="shared" si="5"/>
      </c>
      <c r="B139" s="62"/>
      <c r="C139" s="62"/>
      <c r="D139" s="63"/>
      <c r="E139" s="59"/>
      <c r="F139" s="67"/>
      <c r="G139" s="67"/>
      <c r="H139" s="55">
        <f t="shared" si="6"/>
      </c>
      <c r="I139" s="60">
        <f t="shared" si="7"/>
      </c>
      <c r="J139" s="65"/>
    </row>
    <row r="140" spans="1:10" ht="12.75">
      <c r="A140" s="40">
        <f ca="1" t="shared" si="5"/>
      </c>
      <c r="B140" s="62"/>
      <c r="C140" s="62"/>
      <c r="D140" s="63"/>
      <c r="E140" s="59"/>
      <c r="F140" s="67"/>
      <c r="G140" s="67"/>
      <c r="H140" s="55">
        <f t="shared" si="6"/>
      </c>
      <c r="I140" s="60">
        <f t="shared" si="7"/>
      </c>
      <c r="J140" s="65"/>
    </row>
    <row r="141" spans="1:10" ht="12.75">
      <c r="A141" s="40">
        <f ca="1" t="shared" si="5"/>
      </c>
      <c r="B141" s="62"/>
      <c r="C141" s="62"/>
      <c r="D141" s="63"/>
      <c r="E141" s="59"/>
      <c r="F141" s="67"/>
      <c r="G141" s="67"/>
      <c r="H141" s="55">
        <f t="shared" si="6"/>
      </c>
      <c r="I141" s="60">
        <f t="shared" si="7"/>
      </c>
      <c r="J141" s="65"/>
    </row>
    <row r="142" spans="1:10" ht="12.75">
      <c r="A142" s="40">
        <f ca="1" t="shared" si="5"/>
      </c>
      <c r="B142" s="62"/>
      <c r="C142" s="62"/>
      <c r="D142" s="63"/>
      <c r="E142" s="59"/>
      <c r="F142" s="67"/>
      <c r="G142" s="67"/>
      <c r="H142" s="55">
        <f t="shared" si="6"/>
      </c>
      <c r="I142" s="60">
        <f t="shared" si="7"/>
      </c>
      <c r="J142" s="65"/>
    </row>
    <row r="143" spans="1:10" ht="12.75">
      <c r="A143" s="40">
        <f ca="1" t="shared" si="5"/>
      </c>
      <c r="B143" s="62"/>
      <c r="C143" s="62"/>
      <c r="D143" s="63"/>
      <c r="E143" s="59"/>
      <c r="F143" s="67"/>
      <c r="G143" s="67"/>
      <c r="H143" s="55">
        <f t="shared" si="6"/>
      </c>
      <c r="I143" s="60">
        <f t="shared" si="7"/>
      </c>
      <c r="J143" s="65"/>
    </row>
    <row r="144" spans="1:10" ht="12.75">
      <c r="A144" s="40">
        <f ca="1" t="shared" si="5"/>
      </c>
      <c r="B144" s="62"/>
      <c r="C144" s="62"/>
      <c r="D144" s="63"/>
      <c r="E144" s="59"/>
      <c r="F144" s="67"/>
      <c r="G144" s="67"/>
      <c r="H144" s="55">
        <f t="shared" si="6"/>
      </c>
      <c r="I144" s="60">
        <f t="shared" si="7"/>
      </c>
      <c r="J144" s="65"/>
    </row>
    <row r="145" spans="1:10" ht="12.75">
      <c r="A145" s="40">
        <f ca="1" t="shared" si="5"/>
      </c>
      <c r="B145" s="62"/>
      <c r="C145" s="62"/>
      <c r="D145" s="63"/>
      <c r="E145" s="59"/>
      <c r="F145" s="67"/>
      <c r="G145" s="67"/>
      <c r="H145" s="55">
        <f t="shared" si="6"/>
      </c>
      <c r="I145" s="60">
        <f t="shared" si="7"/>
      </c>
      <c r="J145" s="65"/>
    </row>
    <row r="146" spans="1:10" ht="12.75">
      <c r="A146" s="40">
        <f aca="true" ca="1" t="shared" si="8" ref="A146:A198">+IF(NOT(ISBLANK(INDIRECT("e"&amp;ROW()))),MAX(INDIRECT("a$16:A"&amp;ROW()-1))+1,"")</f>
      </c>
      <c r="B146" s="62"/>
      <c r="C146" s="62"/>
      <c r="D146" s="63"/>
      <c r="E146" s="59"/>
      <c r="F146" s="67"/>
      <c r="G146" s="67"/>
      <c r="H146" s="55">
        <f aca="true" t="shared" si="9" ref="H146:H198">+IF(AND(F146="",G146=""),"",ROUND(F146*G146,2))</f>
      </c>
      <c r="I146" s="60">
        <f t="shared" si="7"/>
      </c>
      <c r="J146" s="65"/>
    </row>
    <row r="147" spans="1:10" ht="12.75">
      <c r="A147" s="40">
        <f ca="1" t="shared" si="8"/>
      </c>
      <c r="B147" s="62"/>
      <c r="C147" s="62"/>
      <c r="D147" s="63"/>
      <c r="E147" s="59"/>
      <c r="F147" s="67"/>
      <c r="G147" s="67"/>
      <c r="H147" s="55">
        <f t="shared" si="9"/>
      </c>
      <c r="I147" s="60">
        <f t="shared" si="7"/>
      </c>
      <c r="J147" s="65"/>
    </row>
    <row r="148" spans="1:10" ht="12.75">
      <c r="A148" s="40">
        <f ca="1" t="shared" si="8"/>
      </c>
      <c r="B148" s="62"/>
      <c r="C148" s="62"/>
      <c r="D148" s="63"/>
      <c r="E148" s="59"/>
      <c r="F148" s="67"/>
      <c r="G148" s="67"/>
      <c r="H148" s="55">
        <f t="shared" si="9"/>
      </c>
      <c r="I148" s="60">
        <f t="shared" si="7"/>
      </c>
      <c r="J148" s="65"/>
    </row>
    <row r="149" spans="1:10" ht="12.75">
      <c r="A149" s="40">
        <f ca="1" t="shared" si="8"/>
      </c>
      <c r="B149" s="62"/>
      <c r="C149" s="62"/>
      <c r="D149" s="63"/>
      <c r="E149" s="59"/>
      <c r="F149" s="67"/>
      <c r="G149" s="67"/>
      <c r="H149" s="55">
        <f t="shared" si="9"/>
      </c>
      <c r="I149" s="60">
        <f t="shared" si="7"/>
      </c>
      <c r="J149" s="65"/>
    </row>
    <row r="150" spans="1:10" ht="12.75">
      <c r="A150" s="40">
        <f ca="1" t="shared" si="8"/>
      </c>
      <c r="B150" s="62"/>
      <c r="C150" s="62"/>
      <c r="D150" s="63"/>
      <c r="E150" s="59"/>
      <c r="F150" s="67"/>
      <c r="G150" s="67"/>
      <c r="H150" s="55">
        <f t="shared" si="9"/>
      </c>
      <c r="I150" s="60">
        <f t="shared" si="7"/>
      </c>
      <c r="J150" s="65"/>
    </row>
    <row r="151" spans="1:10" ht="12.75">
      <c r="A151" s="40">
        <f ca="1" t="shared" si="8"/>
      </c>
      <c r="B151" s="62"/>
      <c r="C151" s="62"/>
      <c r="D151" s="63"/>
      <c r="E151" s="59"/>
      <c r="F151" s="67"/>
      <c r="G151" s="67"/>
      <c r="H151" s="55">
        <f t="shared" si="9"/>
      </c>
      <c r="I151" s="60">
        <f t="shared" si="7"/>
      </c>
      <c r="J151" s="65"/>
    </row>
    <row r="152" spans="1:10" ht="12.75">
      <c r="A152" s="40">
        <f ca="1" t="shared" si="8"/>
      </c>
      <c r="B152" s="62"/>
      <c r="C152" s="62"/>
      <c r="D152" s="63"/>
      <c r="E152" s="59"/>
      <c r="F152" s="67"/>
      <c r="G152" s="67"/>
      <c r="H152" s="55">
        <f t="shared" si="9"/>
      </c>
      <c r="I152" s="60">
        <f t="shared" si="7"/>
      </c>
      <c r="J152" s="65"/>
    </row>
    <row r="153" spans="1:10" ht="12.75">
      <c r="A153" s="40">
        <f ca="1" t="shared" si="8"/>
      </c>
      <c r="B153" s="62"/>
      <c r="C153" s="62"/>
      <c r="D153" s="63"/>
      <c r="E153" s="59"/>
      <c r="F153" s="67"/>
      <c r="G153" s="67"/>
      <c r="H153" s="55">
        <f t="shared" si="9"/>
      </c>
      <c r="I153" s="60">
        <f t="shared" si="7"/>
      </c>
      <c r="J153" s="65"/>
    </row>
    <row r="154" spans="1:10" ht="12.75">
      <c r="A154" s="40">
        <f ca="1" t="shared" si="8"/>
      </c>
      <c r="B154" s="62"/>
      <c r="C154" s="62"/>
      <c r="D154" s="63"/>
      <c r="E154" s="59"/>
      <c r="F154" s="67"/>
      <c r="G154" s="67"/>
      <c r="H154" s="55">
        <f t="shared" si="9"/>
      </c>
      <c r="I154" s="60">
        <f aca="true" t="shared" si="10" ref="I154:I198">IF(E154&lt;&gt;"","P","")</f>
      </c>
      <c r="J154" s="65"/>
    </row>
    <row r="155" spans="1:10" ht="12.75">
      <c r="A155" s="40">
        <f ca="1" t="shared" si="8"/>
      </c>
      <c r="B155" s="62"/>
      <c r="C155" s="62"/>
      <c r="D155" s="63"/>
      <c r="E155" s="59"/>
      <c r="F155" s="67"/>
      <c r="G155" s="67"/>
      <c r="H155" s="55">
        <f t="shared" si="9"/>
      </c>
      <c r="I155" s="60">
        <f t="shared" si="10"/>
      </c>
      <c r="J155" s="65"/>
    </row>
    <row r="156" spans="1:10" ht="12.75">
      <c r="A156" s="40">
        <f ca="1" t="shared" si="8"/>
      </c>
      <c r="B156" s="62"/>
      <c r="C156" s="62"/>
      <c r="D156" s="63"/>
      <c r="E156" s="59"/>
      <c r="F156" s="67"/>
      <c r="G156" s="67"/>
      <c r="H156" s="55">
        <f t="shared" si="9"/>
      </c>
      <c r="I156" s="60">
        <f t="shared" si="10"/>
      </c>
      <c r="J156" s="65"/>
    </row>
    <row r="157" spans="1:10" ht="12.75">
      <c r="A157" s="40">
        <f ca="1" t="shared" si="8"/>
      </c>
      <c r="B157" s="62"/>
      <c r="C157" s="62"/>
      <c r="D157" s="63"/>
      <c r="E157" s="59"/>
      <c r="F157" s="67"/>
      <c r="G157" s="67"/>
      <c r="H157" s="55">
        <f t="shared" si="9"/>
      </c>
      <c r="I157" s="60">
        <f t="shared" si="10"/>
      </c>
      <c r="J157" s="65"/>
    </row>
    <row r="158" spans="1:10" ht="12.75">
      <c r="A158" s="40">
        <f ca="1" t="shared" si="8"/>
      </c>
      <c r="B158" s="62"/>
      <c r="C158" s="62"/>
      <c r="D158" s="63"/>
      <c r="E158" s="59"/>
      <c r="F158" s="67"/>
      <c r="G158" s="67"/>
      <c r="H158" s="55">
        <f t="shared" si="9"/>
      </c>
      <c r="I158" s="60">
        <f t="shared" si="10"/>
      </c>
      <c r="J158" s="65"/>
    </row>
    <row r="159" spans="1:10" ht="12.75">
      <c r="A159" s="40">
        <f ca="1" t="shared" si="8"/>
      </c>
      <c r="B159" s="62"/>
      <c r="C159" s="62"/>
      <c r="D159" s="63"/>
      <c r="E159" s="59"/>
      <c r="F159" s="67"/>
      <c r="G159" s="67"/>
      <c r="H159" s="55">
        <f t="shared" si="9"/>
      </c>
      <c r="I159" s="60">
        <f t="shared" si="10"/>
      </c>
      <c r="J159" s="65"/>
    </row>
    <row r="160" spans="1:10" ht="12.75">
      <c r="A160" s="40">
        <f ca="1" t="shared" si="8"/>
      </c>
      <c r="B160" s="62"/>
      <c r="C160" s="62"/>
      <c r="D160" s="63"/>
      <c r="E160" s="59"/>
      <c r="F160" s="67"/>
      <c r="G160" s="67"/>
      <c r="H160" s="55">
        <f t="shared" si="9"/>
      </c>
      <c r="I160" s="60">
        <f t="shared" si="10"/>
      </c>
      <c r="J160" s="65"/>
    </row>
    <row r="161" spans="1:10" ht="12.75">
      <c r="A161" s="40">
        <f ca="1" t="shared" si="8"/>
      </c>
      <c r="B161" s="62"/>
      <c r="C161" s="62"/>
      <c r="D161" s="63"/>
      <c r="E161" s="59"/>
      <c r="F161" s="67"/>
      <c r="G161" s="67"/>
      <c r="H161" s="55">
        <f t="shared" si="9"/>
      </c>
      <c r="I161" s="60">
        <f t="shared" si="10"/>
      </c>
      <c r="J161" s="65"/>
    </row>
    <row r="162" spans="1:10" ht="12.75">
      <c r="A162" s="40">
        <f ca="1" t="shared" si="8"/>
      </c>
      <c r="B162" s="62"/>
      <c r="C162" s="62"/>
      <c r="D162" s="63"/>
      <c r="E162" s="59"/>
      <c r="F162" s="67"/>
      <c r="G162" s="67"/>
      <c r="H162" s="55">
        <f t="shared" si="9"/>
      </c>
      <c r="I162" s="60">
        <f t="shared" si="10"/>
      </c>
      <c r="J162" s="65"/>
    </row>
    <row r="163" spans="1:10" ht="12.75">
      <c r="A163" s="40">
        <f ca="1" t="shared" si="8"/>
      </c>
      <c r="B163" s="62"/>
      <c r="C163" s="62"/>
      <c r="D163" s="63"/>
      <c r="E163" s="59"/>
      <c r="F163" s="67"/>
      <c r="G163" s="67"/>
      <c r="H163" s="55">
        <f t="shared" si="9"/>
      </c>
      <c r="I163" s="60">
        <f t="shared" si="10"/>
      </c>
      <c r="J163" s="65"/>
    </row>
    <row r="164" spans="1:10" ht="12.75">
      <c r="A164" s="40">
        <f ca="1" t="shared" si="8"/>
      </c>
      <c r="B164" s="62"/>
      <c r="C164" s="62"/>
      <c r="D164" s="63"/>
      <c r="E164" s="59"/>
      <c r="F164" s="67"/>
      <c r="G164" s="67"/>
      <c r="H164" s="55">
        <f t="shared" si="9"/>
      </c>
      <c r="I164" s="60">
        <f t="shared" si="10"/>
      </c>
      <c r="J164" s="65"/>
    </row>
    <row r="165" spans="1:10" ht="12.75">
      <c r="A165" s="40">
        <f ca="1" t="shared" si="8"/>
      </c>
      <c r="B165" s="62"/>
      <c r="C165" s="62"/>
      <c r="D165" s="63"/>
      <c r="E165" s="59"/>
      <c r="F165" s="67"/>
      <c r="G165" s="67"/>
      <c r="H165" s="55">
        <f t="shared" si="9"/>
      </c>
      <c r="I165" s="60">
        <f t="shared" si="10"/>
      </c>
      <c r="J165" s="65"/>
    </row>
    <row r="166" spans="1:10" ht="12.75">
      <c r="A166" s="40">
        <f ca="1" t="shared" si="8"/>
      </c>
      <c r="B166" s="62"/>
      <c r="C166" s="62"/>
      <c r="D166" s="63"/>
      <c r="E166" s="59"/>
      <c r="F166" s="67"/>
      <c r="G166" s="67"/>
      <c r="H166" s="55">
        <f t="shared" si="9"/>
      </c>
      <c r="I166" s="60">
        <f t="shared" si="10"/>
      </c>
      <c r="J166" s="65"/>
    </row>
    <row r="167" spans="1:10" ht="12.75">
      <c r="A167" s="40">
        <f ca="1" t="shared" si="8"/>
      </c>
      <c r="B167" s="62"/>
      <c r="C167" s="62"/>
      <c r="D167" s="63"/>
      <c r="E167" s="59"/>
      <c r="F167" s="67"/>
      <c r="G167" s="67"/>
      <c r="H167" s="55">
        <f t="shared" si="9"/>
      </c>
      <c r="I167" s="60">
        <f t="shared" si="10"/>
      </c>
      <c r="J167" s="65"/>
    </row>
    <row r="168" spans="1:10" ht="12.75">
      <c r="A168" s="40">
        <f ca="1" t="shared" si="8"/>
      </c>
      <c r="B168" s="62"/>
      <c r="C168" s="62"/>
      <c r="D168" s="63"/>
      <c r="E168" s="59"/>
      <c r="F168" s="67"/>
      <c r="G168" s="67"/>
      <c r="H168" s="55">
        <f t="shared" si="9"/>
      </c>
      <c r="I168" s="60">
        <f t="shared" si="10"/>
      </c>
      <c r="J168" s="65"/>
    </row>
    <row r="169" spans="1:10" ht="12.75">
      <c r="A169" s="40">
        <f ca="1" t="shared" si="8"/>
      </c>
      <c r="B169" s="62"/>
      <c r="C169" s="62"/>
      <c r="D169" s="63"/>
      <c r="E169" s="59"/>
      <c r="F169" s="67"/>
      <c r="G169" s="67"/>
      <c r="H169" s="55">
        <f t="shared" si="9"/>
      </c>
      <c r="I169" s="60">
        <f t="shared" si="10"/>
      </c>
      <c r="J169" s="65"/>
    </row>
    <row r="170" spans="1:10" ht="12.75">
      <c r="A170" s="40">
        <f ca="1" t="shared" si="8"/>
      </c>
      <c r="B170" s="62"/>
      <c r="C170" s="62"/>
      <c r="D170" s="63"/>
      <c r="E170" s="59"/>
      <c r="F170" s="67"/>
      <c r="G170" s="67"/>
      <c r="H170" s="55">
        <f t="shared" si="9"/>
      </c>
      <c r="I170" s="60">
        <f t="shared" si="10"/>
      </c>
      <c r="J170" s="65"/>
    </row>
    <row r="171" spans="1:10" ht="12.75">
      <c r="A171" s="40">
        <f ca="1" t="shared" si="8"/>
      </c>
      <c r="B171" s="62"/>
      <c r="C171" s="62"/>
      <c r="D171" s="63"/>
      <c r="E171" s="59"/>
      <c r="F171" s="67"/>
      <c r="G171" s="67"/>
      <c r="H171" s="55">
        <f t="shared" si="9"/>
      </c>
      <c r="I171" s="60">
        <f t="shared" si="10"/>
      </c>
      <c r="J171" s="65"/>
    </row>
    <row r="172" spans="1:10" ht="12.75">
      <c r="A172" s="40">
        <f ca="1" t="shared" si="8"/>
      </c>
      <c r="B172" s="62"/>
      <c r="C172" s="62"/>
      <c r="D172" s="63"/>
      <c r="E172" s="59"/>
      <c r="F172" s="67"/>
      <c r="G172" s="67"/>
      <c r="H172" s="55">
        <f t="shared" si="9"/>
      </c>
      <c r="I172" s="60">
        <f t="shared" si="10"/>
      </c>
      <c r="J172" s="65"/>
    </row>
    <row r="173" spans="1:10" ht="12.75">
      <c r="A173" s="40">
        <f ca="1" t="shared" si="8"/>
      </c>
      <c r="B173" s="62"/>
      <c r="C173" s="62"/>
      <c r="D173" s="63"/>
      <c r="E173" s="59"/>
      <c r="F173" s="67"/>
      <c r="G173" s="67"/>
      <c r="H173" s="55">
        <f t="shared" si="9"/>
      </c>
      <c r="I173" s="60">
        <f t="shared" si="10"/>
      </c>
      <c r="J173" s="65"/>
    </row>
    <row r="174" spans="1:10" ht="12.75">
      <c r="A174" s="40">
        <f ca="1" t="shared" si="8"/>
      </c>
      <c r="B174" s="62"/>
      <c r="C174" s="62"/>
      <c r="D174" s="63"/>
      <c r="E174" s="59"/>
      <c r="F174" s="67"/>
      <c r="G174" s="67"/>
      <c r="H174" s="55">
        <f t="shared" si="9"/>
      </c>
      <c r="I174" s="60">
        <f t="shared" si="10"/>
      </c>
      <c r="J174" s="65"/>
    </row>
    <row r="175" spans="1:10" ht="12.75">
      <c r="A175" s="40">
        <f ca="1" t="shared" si="8"/>
      </c>
      <c r="B175" s="62"/>
      <c r="C175" s="62"/>
      <c r="D175" s="63"/>
      <c r="E175" s="59"/>
      <c r="F175" s="67"/>
      <c r="G175" s="67"/>
      <c r="H175" s="55">
        <f t="shared" si="9"/>
      </c>
      <c r="I175" s="60">
        <f t="shared" si="10"/>
      </c>
      <c r="J175" s="65"/>
    </row>
    <row r="176" spans="1:10" ht="12.75">
      <c r="A176" s="40">
        <f ca="1" t="shared" si="8"/>
      </c>
      <c r="B176" s="62"/>
      <c r="C176" s="62"/>
      <c r="D176" s="63"/>
      <c r="E176" s="59"/>
      <c r="F176" s="67"/>
      <c r="G176" s="67"/>
      <c r="H176" s="55">
        <f t="shared" si="9"/>
      </c>
      <c r="I176" s="60">
        <f t="shared" si="10"/>
      </c>
      <c r="J176" s="65"/>
    </row>
    <row r="177" spans="1:10" ht="12.75">
      <c r="A177" s="40">
        <f ca="1" t="shared" si="8"/>
      </c>
      <c r="B177" s="62"/>
      <c r="C177" s="62"/>
      <c r="D177" s="63"/>
      <c r="E177" s="59"/>
      <c r="F177" s="67"/>
      <c r="G177" s="67"/>
      <c r="H177" s="55">
        <f t="shared" si="9"/>
      </c>
      <c r="I177" s="60">
        <f t="shared" si="10"/>
      </c>
      <c r="J177" s="65"/>
    </row>
    <row r="178" spans="1:10" ht="12.75">
      <c r="A178" s="40">
        <f ca="1" t="shared" si="8"/>
      </c>
      <c r="B178" s="62"/>
      <c r="C178" s="62"/>
      <c r="D178" s="63"/>
      <c r="E178" s="59"/>
      <c r="F178" s="67"/>
      <c r="G178" s="67"/>
      <c r="H178" s="55">
        <f t="shared" si="9"/>
      </c>
      <c r="I178" s="60">
        <f t="shared" si="10"/>
      </c>
      <c r="J178" s="65"/>
    </row>
    <row r="179" spans="1:10" ht="12.75">
      <c r="A179" s="40">
        <f ca="1" t="shared" si="8"/>
      </c>
      <c r="B179" s="62"/>
      <c r="C179" s="62"/>
      <c r="D179" s="63"/>
      <c r="E179" s="59"/>
      <c r="F179" s="67"/>
      <c r="G179" s="67"/>
      <c r="H179" s="55">
        <f t="shared" si="9"/>
      </c>
      <c r="I179" s="60">
        <f t="shared" si="10"/>
      </c>
      <c r="J179" s="65"/>
    </row>
    <row r="180" spans="1:10" ht="12.75">
      <c r="A180" s="40">
        <f ca="1" t="shared" si="8"/>
      </c>
      <c r="B180" s="62"/>
      <c r="C180" s="62"/>
      <c r="D180" s="63"/>
      <c r="E180" s="59"/>
      <c r="F180" s="67"/>
      <c r="G180" s="67"/>
      <c r="H180" s="55">
        <f t="shared" si="9"/>
      </c>
      <c r="I180" s="60">
        <f t="shared" si="10"/>
      </c>
      <c r="J180" s="65"/>
    </row>
    <row r="181" spans="1:10" ht="12.75">
      <c r="A181" s="40">
        <f ca="1" t="shared" si="8"/>
      </c>
      <c r="B181" s="62"/>
      <c r="C181" s="62"/>
      <c r="D181" s="63"/>
      <c r="E181" s="59"/>
      <c r="F181" s="67"/>
      <c r="G181" s="67"/>
      <c r="H181" s="55">
        <f t="shared" si="9"/>
      </c>
      <c r="I181" s="60">
        <f t="shared" si="10"/>
      </c>
      <c r="J181" s="65"/>
    </row>
    <row r="182" spans="1:10" ht="12.75">
      <c r="A182" s="40">
        <f ca="1" t="shared" si="8"/>
      </c>
      <c r="B182" s="62"/>
      <c r="C182" s="62"/>
      <c r="D182" s="63"/>
      <c r="E182" s="59"/>
      <c r="F182" s="67"/>
      <c r="G182" s="67"/>
      <c r="H182" s="55">
        <f t="shared" si="9"/>
      </c>
      <c r="I182" s="60">
        <f t="shared" si="10"/>
      </c>
      <c r="J182" s="65"/>
    </row>
    <row r="183" spans="1:10" ht="12.75">
      <c r="A183" s="40">
        <f ca="1" t="shared" si="8"/>
      </c>
      <c r="B183" s="62"/>
      <c r="C183" s="62"/>
      <c r="D183" s="63"/>
      <c r="E183" s="59"/>
      <c r="F183" s="67"/>
      <c r="G183" s="67"/>
      <c r="H183" s="55">
        <f t="shared" si="9"/>
      </c>
      <c r="I183" s="60">
        <f t="shared" si="10"/>
      </c>
      <c r="J183" s="65"/>
    </row>
    <row r="184" spans="1:10" ht="12.75">
      <c r="A184" s="40">
        <f ca="1" t="shared" si="8"/>
      </c>
      <c r="B184" s="62"/>
      <c r="C184" s="62"/>
      <c r="D184" s="63"/>
      <c r="E184" s="59"/>
      <c r="F184" s="67"/>
      <c r="G184" s="67"/>
      <c r="H184" s="55">
        <f t="shared" si="9"/>
      </c>
      <c r="I184" s="60">
        <f t="shared" si="10"/>
      </c>
      <c r="J184" s="65"/>
    </row>
    <row r="185" spans="1:10" ht="12.75">
      <c r="A185" s="40">
        <f ca="1" t="shared" si="8"/>
      </c>
      <c r="B185" s="64"/>
      <c r="C185" s="62"/>
      <c r="D185" s="63"/>
      <c r="E185" s="59"/>
      <c r="F185" s="67"/>
      <c r="G185" s="67"/>
      <c r="H185" s="55">
        <f t="shared" si="9"/>
      </c>
      <c r="I185" s="60">
        <f t="shared" si="10"/>
      </c>
      <c r="J185" s="65"/>
    </row>
    <row r="186" spans="1:10" ht="12.75">
      <c r="A186" s="40">
        <f ca="1" t="shared" si="8"/>
      </c>
      <c r="B186" s="62"/>
      <c r="C186" s="62"/>
      <c r="D186" s="63"/>
      <c r="E186" s="59"/>
      <c r="F186" s="67"/>
      <c r="G186" s="67"/>
      <c r="H186" s="55">
        <f t="shared" si="9"/>
      </c>
      <c r="I186" s="60">
        <f t="shared" si="10"/>
      </c>
      <c r="J186" s="65"/>
    </row>
    <row r="187" spans="1:10" ht="12.75">
      <c r="A187" s="40">
        <f ca="1" t="shared" si="8"/>
      </c>
      <c r="B187" s="62"/>
      <c r="C187" s="62"/>
      <c r="D187" s="63"/>
      <c r="E187" s="59"/>
      <c r="F187" s="67"/>
      <c r="G187" s="67"/>
      <c r="H187" s="55">
        <f t="shared" si="9"/>
      </c>
      <c r="I187" s="60">
        <f t="shared" si="10"/>
      </c>
      <c r="J187" s="65"/>
    </row>
    <row r="188" spans="1:10" ht="12.75">
      <c r="A188" s="40">
        <f ca="1" t="shared" si="8"/>
      </c>
      <c r="B188" s="62"/>
      <c r="C188" s="62"/>
      <c r="D188" s="63"/>
      <c r="E188" s="59"/>
      <c r="F188" s="67"/>
      <c r="G188" s="67"/>
      <c r="H188" s="55">
        <f t="shared" si="9"/>
      </c>
      <c r="I188" s="60">
        <f t="shared" si="10"/>
      </c>
      <c r="J188" s="65"/>
    </row>
    <row r="189" spans="1:10" ht="12.75">
      <c r="A189" s="40">
        <f ca="1" t="shared" si="8"/>
      </c>
      <c r="B189" s="62"/>
      <c r="C189" s="62"/>
      <c r="D189" s="63"/>
      <c r="E189" s="59"/>
      <c r="F189" s="67"/>
      <c r="G189" s="67"/>
      <c r="H189" s="55">
        <f t="shared" si="9"/>
      </c>
      <c r="I189" s="60">
        <f t="shared" si="10"/>
      </c>
      <c r="J189" s="65"/>
    </row>
    <row r="190" spans="1:10" ht="12.75">
      <c r="A190" s="40">
        <f ca="1" t="shared" si="8"/>
      </c>
      <c r="B190" s="62"/>
      <c r="C190" s="62"/>
      <c r="D190" s="63"/>
      <c r="E190" s="59"/>
      <c r="F190" s="67"/>
      <c r="G190" s="67"/>
      <c r="H190" s="55">
        <f t="shared" si="9"/>
      </c>
      <c r="I190" s="60">
        <f t="shared" si="10"/>
      </c>
      <c r="J190" s="65"/>
    </row>
    <row r="191" spans="1:10" ht="12.75">
      <c r="A191" s="40">
        <f ca="1" t="shared" si="8"/>
      </c>
      <c r="B191" s="62"/>
      <c r="C191" s="62"/>
      <c r="D191" s="63"/>
      <c r="E191" s="59"/>
      <c r="F191" s="67"/>
      <c r="G191" s="67"/>
      <c r="H191" s="55">
        <f t="shared" si="9"/>
      </c>
      <c r="I191" s="60">
        <f t="shared" si="10"/>
      </c>
      <c r="J191" s="65"/>
    </row>
    <row r="192" spans="1:10" ht="12.75">
      <c r="A192" s="40">
        <f ca="1" t="shared" si="8"/>
      </c>
      <c r="B192" s="62"/>
      <c r="C192" s="62"/>
      <c r="D192" s="63"/>
      <c r="E192" s="59"/>
      <c r="F192" s="67"/>
      <c r="G192" s="67"/>
      <c r="H192" s="55">
        <f t="shared" si="9"/>
      </c>
      <c r="I192" s="60">
        <f t="shared" si="10"/>
      </c>
      <c r="J192" s="65"/>
    </row>
    <row r="193" spans="1:10" ht="12.75">
      <c r="A193" s="40">
        <f ca="1" t="shared" si="8"/>
      </c>
      <c r="B193" s="62"/>
      <c r="C193" s="62"/>
      <c r="D193" s="63"/>
      <c r="E193" s="59"/>
      <c r="F193" s="67"/>
      <c r="G193" s="67"/>
      <c r="H193" s="55">
        <f t="shared" si="9"/>
      </c>
      <c r="I193" s="60">
        <f t="shared" si="10"/>
      </c>
      <c r="J193" s="65"/>
    </row>
    <row r="194" spans="1:10" ht="12.75">
      <c r="A194" s="40">
        <f ca="1" t="shared" si="8"/>
      </c>
      <c r="B194" s="62"/>
      <c r="C194" s="62"/>
      <c r="D194" s="63"/>
      <c r="E194" s="59"/>
      <c r="F194" s="67"/>
      <c r="G194" s="67"/>
      <c r="H194" s="55">
        <f t="shared" si="9"/>
      </c>
      <c r="I194" s="60">
        <f t="shared" si="10"/>
      </c>
      <c r="J194" s="65"/>
    </row>
    <row r="195" spans="1:10" ht="12.75">
      <c r="A195" s="40">
        <f ca="1" t="shared" si="8"/>
      </c>
      <c r="B195" s="62"/>
      <c r="C195" s="62"/>
      <c r="D195" s="63"/>
      <c r="E195" s="59"/>
      <c r="F195" s="67"/>
      <c r="G195" s="67"/>
      <c r="H195" s="55">
        <f t="shared" si="9"/>
      </c>
      <c r="I195" s="60">
        <f t="shared" si="10"/>
      </c>
      <c r="J195" s="65"/>
    </row>
    <row r="196" spans="1:10" ht="12.75">
      <c r="A196" s="40">
        <f ca="1" t="shared" si="8"/>
      </c>
      <c r="B196" s="62"/>
      <c r="C196" s="62"/>
      <c r="D196" s="63"/>
      <c r="E196" s="59"/>
      <c r="F196" s="67"/>
      <c r="G196" s="67"/>
      <c r="H196" s="55">
        <f t="shared" si="9"/>
      </c>
      <c r="I196" s="60">
        <f t="shared" si="10"/>
      </c>
      <c r="J196" s="65"/>
    </row>
    <row r="197" spans="1:10" ht="12.75">
      <c r="A197" s="40">
        <f ca="1" t="shared" si="8"/>
      </c>
      <c r="B197" s="62"/>
      <c r="C197" s="62"/>
      <c r="D197" s="63"/>
      <c r="E197" s="59"/>
      <c r="F197" s="67"/>
      <c r="G197" s="67"/>
      <c r="H197" s="55">
        <f t="shared" si="9"/>
      </c>
      <c r="I197" s="60">
        <f t="shared" si="10"/>
      </c>
      <c r="J197" s="65"/>
    </row>
    <row r="198" spans="1:10" ht="12.75">
      <c r="A198" s="40">
        <f ca="1" t="shared" si="8"/>
      </c>
      <c r="B198" s="62"/>
      <c r="C198" s="62"/>
      <c r="D198" s="63"/>
      <c r="E198" s="59"/>
      <c r="F198" s="67"/>
      <c r="G198" s="67"/>
      <c r="H198" s="55">
        <f t="shared" si="9"/>
      </c>
      <c r="I198" s="60">
        <f t="shared" si="10"/>
      </c>
      <c r="J198" s="65"/>
    </row>
  </sheetData>
  <sheetProtection/>
  <mergeCells count="2">
    <mergeCell ref="A1:J1"/>
    <mergeCell ref="D7:G7"/>
  </mergeCells>
  <conditionalFormatting sqref="B17:C198 J17:J198 E17:G198">
    <cfRule type="cellIs" priority="78" dxfId="0" operator="notEqual" stopIfTrue="1">
      <formula>""</formula>
    </cfRule>
  </conditionalFormatting>
  <conditionalFormatting sqref="D17:D212">
    <cfRule type="cellIs" priority="14" dxfId="0" operator="notEqual" stopIfTrue="1">
      <formula>""</formula>
    </cfRule>
  </conditionalFormatting>
  <conditionalFormatting sqref="H8">
    <cfRule type="expression" priority="8" dxfId="6" stopIfTrue="1">
      <formula>$H$8=0</formula>
    </cfRule>
    <cfRule type="cellIs" priority="9" dxfId="5" operator="lessThan" stopIfTrue="1">
      <formula>$H$8</formula>
    </cfRule>
    <cfRule type="cellIs" priority="10" dxfId="4" operator="greaterThan" stopIfTrue="1">
      <formula>$H$8</formula>
    </cfRule>
  </conditionalFormatting>
  <conditionalFormatting sqref="H6">
    <cfRule type="cellIs" priority="1" dxfId="6" operator="equal" stopIfTrue="1">
      <formula>0</formula>
    </cfRule>
    <cfRule type="cellIs" priority="2" dxfId="5" operator="lessThan" stopIfTrue="1">
      <formula>$H$8</formula>
    </cfRule>
    <cfRule type="cellIs" priority="3" dxfId="4" operator="greaterThanOrEqual" stopIfTrue="1">
      <formula>$H$8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1">
      <selection activeCell="D6" sqref="D6:G6"/>
    </sheetView>
  </sheetViews>
  <sheetFormatPr defaultColWidth="11.421875" defaultRowHeight="12.75"/>
  <cols>
    <col min="1" max="1" width="5.57421875" style="34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66" customWidth="1"/>
    <col min="7" max="7" width="11.28125" style="66" customWidth="1"/>
    <col min="8" max="8" width="17.00390625" style="34" customWidth="1"/>
    <col min="9" max="16384" width="11.421875" style="34" customWidth="1"/>
  </cols>
  <sheetData>
    <row r="1" spans="1:10" ht="15" customHeight="1">
      <c r="A1" s="163" t="s">
        <v>283</v>
      </c>
      <c r="B1" s="164"/>
      <c r="C1" s="164"/>
      <c r="D1" s="164"/>
      <c r="E1" s="164"/>
      <c r="F1" s="164"/>
      <c r="G1" s="164"/>
      <c r="H1" s="164"/>
      <c r="I1" s="165"/>
      <c r="J1" s="5"/>
    </row>
    <row r="2" spans="1:9" ht="12.75">
      <c r="A2" s="110"/>
      <c r="B2" s="111"/>
      <c r="C2" s="112"/>
      <c r="D2" s="111"/>
      <c r="E2" s="111"/>
      <c r="F2" s="111"/>
      <c r="G2" s="111"/>
      <c r="H2" s="110"/>
      <c r="I2" s="110"/>
    </row>
    <row r="3" spans="1:9" ht="12.75">
      <c r="A3" s="111"/>
      <c r="B3" s="111"/>
      <c r="C3" s="112"/>
      <c r="D3" s="111"/>
      <c r="E3" s="111"/>
      <c r="F3" s="111"/>
      <c r="G3" s="111"/>
      <c r="H3" s="110"/>
      <c r="I3" s="110"/>
    </row>
    <row r="4" spans="1:9" ht="14.25">
      <c r="A4" s="111"/>
      <c r="B4" s="111"/>
      <c r="C4" s="112"/>
      <c r="D4" s="113" t="s">
        <v>262</v>
      </c>
      <c r="E4" s="114"/>
      <c r="F4" s="114"/>
      <c r="G4" s="114"/>
      <c r="H4" s="115"/>
      <c r="I4" s="110"/>
    </row>
    <row r="5" spans="1:9" ht="12.75">
      <c r="A5" s="111"/>
      <c r="B5" s="111"/>
      <c r="C5" s="112"/>
      <c r="D5" s="111"/>
      <c r="E5" s="111"/>
      <c r="F5" s="111"/>
      <c r="G5" s="111"/>
      <c r="H5" s="111"/>
      <c r="I5" s="110"/>
    </row>
    <row r="6" spans="1:9" ht="12.75">
      <c r="A6" s="111"/>
      <c r="B6" s="111"/>
      <c r="C6" s="112"/>
      <c r="D6" s="166" t="s">
        <v>282</v>
      </c>
      <c r="E6" s="167"/>
      <c r="F6" s="167"/>
      <c r="G6" s="168"/>
      <c r="H6" s="116">
        <f>SUM($H$15:$H$9971)</f>
        <v>570374.05</v>
      </c>
      <c r="I6" s="110"/>
    </row>
    <row r="7" spans="1:9" ht="12.75">
      <c r="A7" s="111"/>
      <c r="B7" s="111"/>
      <c r="C7" s="112"/>
      <c r="D7" s="111"/>
      <c r="E7" s="111"/>
      <c r="F7" s="111"/>
      <c r="G7" s="111"/>
      <c r="H7" s="110"/>
      <c r="I7" s="110"/>
    </row>
    <row r="8" spans="1:9" ht="12.75">
      <c r="A8" s="111"/>
      <c r="B8" s="111"/>
      <c r="C8" s="112"/>
      <c r="D8" s="111"/>
      <c r="E8" s="111"/>
      <c r="F8" s="111"/>
      <c r="G8" s="111"/>
      <c r="H8" s="110"/>
      <c r="I8" s="110"/>
    </row>
    <row r="9" spans="1:9" ht="12.75">
      <c r="A9" s="111"/>
      <c r="B9" s="111"/>
      <c r="C9" s="112"/>
      <c r="D9" s="111"/>
      <c r="E9" s="111"/>
      <c r="F9" s="111"/>
      <c r="G9" s="111"/>
      <c r="H9" s="111"/>
      <c r="I9" s="110"/>
    </row>
    <row r="10" spans="1:9" ht="12.75">
      <c r="A10" s="111"/>
      <c r="B10" s="111"/>
      <c r="C10" s="112"/>
      <c r="D10" s="111"/>
      <c r="E10" s="111"/>
      <c r="F10" s="111"/>
      <c r="G10" s="111"/>
      <c r="H10" s="111"/>
      <c r="I10" s="110"/>
    </row>
    <row r="11" spans="1:9" ht="12.75">
      <c r="A11" s="111"/>
      <c r="B11" s="111"/>
      <c r="C11" s="112"/>
      <c r="D11" s="111"/>
      <c r="E11" s="111"/>
      <c r="F11" s="111"/>
      <c r="G11" s="111"/>
      <c r="H11" s="110"/>
      <c r="I11" s="110"/>
    </row>
    <row r="12" spans="1:9" ht="12.75">
      <c r="A12" s="111"/>
      <c r="B12" s="111"/>
      <c r="C12" s="112"/>
      <c r="D12" s="111"/>
      <c r="E12" s="111"/>
      <c r="F12" s="111"/>
      <c r="G12" s="111"/>
      <c r="H12" s="110"/>
      <c r="I12" s="110"/>
    </row>
    <row r="13" spans="1:9" ht="14.25">
      <c r="A13" s="117"/>
      <c r="B13" s="118" t="s">
        <v>273</v>
      </c>
      <c r="C13" s="119"/>
      <c r="D13" s="118"/>
      <c r="E13" s="118"/>
      <c r="F13" s="118"/>
      <c r="G13" s="118"/>
      <c r="H13" s="110"/>
      <c r="I13" s="110"/>
    </row>
    <row r="14" spans="1:13" ht="42.75">
      <c r="A14" s="120" t="s">
        <v>253</v>
      </c>
      <c r="B14" s="120" t="s">
        <v>254</v>
      </c>
      <c r="C14" s="120" t="s">
        <v>243</v>
      </c>
      <c r="D14" s="121" t="s">
        <v>241</v>
      </c>
      <c r="E14" s="120" t="s">
        <v>255</v>
      </c>
      <c r="F14" s="120" t="s">
        <v>256</v>
      </c>
      <c r="G14" s="120" t="s">
        <v>257</v>
      </c>
      <c r="H14" s="120" t="s">
        <v>258</v>
      </c>
      <c r="I14" s="122" t="s">
        <v>260</v>
      </c>
      <c r="M14" s="37"/>
    </row>
    <row r="15" spans="1:9" ht="12.75">
      <c r="A15" s="123">
        <f ca="1">+IF(NOT(ISBLANK(INDIRECT("e"&amp;ROW()))),MAX(INDIRECT("a$14:A"&amp;ROW()-1))+1,"")</f>
        <v>1</v>
      </c>
      <c r="B15" s="124"/>
      <c r="C15" s="124"/>
      <c r="D15" s="124" t="s">
        <v>1105</v>
      </c>
      <c r="E15" s="125" t="s">
        <v>1110</v>
      </c>
      <c r="F15" s="126">
        <v>1</v>
      </c>
      <c r="G15" s="127">
        <v>570374.05</v>
      </c>
      <c r="H15" s="128">
        <f>+IF(AND(F15="",G15=""),"",ROUND(F15*G15,2))</f>
        <v>570374.05</v>
      </c>
      <c r="I15" s="129"/>
    </row>
    <row r="16" spans="1:12" ht="12.75">
      <c r="A16" s="123">
        <f aca="true" ca="1" t="shared" si="0" ref="A16:A79">+IF(NOT(ISBLANK(INDIRECT("e"&amp;ROW()))),MAX(INDIRECT("a$14:A"&amp;ROW()-1))+1,"")</f>
      </c>
      <c r="B16" s="124"/>
      <c r="C16" s="124"/>
      <c r="D16" s="130"/>
      <c r="E16" s="125"/>
      <c r="F16" s="126"/>
      <c r="G16" s="126"/>
      <c r="H16" s="131">
        <f aca="true" t="shared" si="1" ref="H16:H79">+IF(AND(F16="",G16=""),"",ROUND(F16*G16,2))</f>
      </c>
      <c r="I16" s="129"/>
      <c r="L16" s="38"/>
    </row>
    <row r="17" spans="1:12" ht="12.75">
      <c r="A17" s="123">
        <f ca="1" t="shared" si="0"/>
      </c>
      <c r="B17" s="124"/>
      <c r="C17" s="124"/>
      <c r="D17" s="130"/>
      <c r="E17" s="125"/>
      <c r="F17" s="126"/>
      <c r="G17" s="126"/>
      <c r="H17" s="131">
        <f t="shared" si="1"/>
      </c>
      <c r="I17" s="129"/>
      <c r="L17" s="39"/>
    </row>
    <row r="18" spans="1:12" ht="12.75">
      <c r="A18" s="123">
        <f ca="1" t="shared" si="0"/>
      </c>
      <c r="B18" s="124"/>
      <c r="C18" s="124"/>
      <c r="D18" s="130"/>
      <c r="E18" s="125"/>
      <c r="F18" s="126"/>
      <c r="G18" s="126"/>
      <c r="H18" s="131">
        <f t="shared" si="1"/>
      </c>
      <c r="I18" s="129"/>
      <c r="L18" s="38"/>
    </row>
    <row r="19" spans="1:9" ht="12.75">
      <c r="A19" s="123">
        <f ca="1" t="shared" si="0"/>
      </c>
      <c r="B19" s="124"/>
      <c r="C19" s="124"/>
      <c r="D19" s="130"/>
      <c r="E19" s="125"/>
      <c r="F19" s="126"/>
      <c r="G19" s="126"/>
      <c r="H19" s="131">
        <f t="shared" si="1"/>
      </c>
      <c r="I19" s="129"/>
    </row>
    <row r="20" spans="1:9" ht="12.75">
      <c r="A20" s="123">
        <f ca="1" t="shared" si="0"/>
      </c>
      <c r="B20" s="124"/>
      <c r="C20" s="124"/>
      <c r="D20" s="130"/>
      <c r="E20" s="125"/>
      <c r="F20" s="126"/>
      <c r="G20" s="126"/>
      <c r="H20" s="131">
        <f t="shared" si="1"/>
      </c>
      <c r="I20" s="129"/>
    </row>
    <row r="21" spans="1:9" ht="12.75">
      <c r="A21" s="123">
        <f ca="1" t="shared" si="0"/>
      </c>
      <c r="B21" s="124"/>
      <c r="C21" s="124"/>
      <c r="D21" s="130"/>
      <c r="E21" s="125"/>
      <c r="F21" s="126"/>
      <c r="G21" s="126"/>
      <c r="H21" s="131">
        <f t="shared" si="1"/>
      </c>
      <c r="I21" s="129"/>
    </row>
    <row r="22" spans="1:12" ht="12.75">
      <c r="A22" s="123">
        <f ca="1" t="shared" si="0"/>
      </c>
      <c r="B22" s="124"/>
      <c r="C22" s="124"/>
      <c r="D22" s="130"/>
      <c r="E22" s="125"/>
      <c r="F22" s="126"/>
      <c r="G22" s="126"/>
      <c r="H22" s="131">
        <f t="shared" si="1"/>
      </c>
      <c r="I22" s="129"/>
      <c r="L22" s="38"/>
    </row>
    <row r="23" spans="1:12" ht="12.75">
      <c r="A23" s="123">
        <f ca="1" t="shared" si="0"/>
      </c>
      <c r="B23" s="124"/>
      <c r="C23" s="124"/>
      <c r="D23" s="130"/>
      <c r="E23" s="125"/>
      <c r="F23" s="126"/>
      <c r="G23" s="126"/>
      <c r="H23" s="131">
        <f t="shared" si="1"/>
      </c>
      <c r="I23" s="129"/>
      <c r="L23" s="39"/>
    </row>
    <row r="24" spans="1:12" ht="12.75">
      <c r="A24" s="123">
        <f ca="1" t="shared" si="0"/>
      </c>
      <c r="B24" s="124"/>
      <c r="C24" s="132"/>
      <c r="D24" s="130"/>
      <c r="E24" s="125"/>
      <c r="F24" s="126"/>
      <c r="G24" s="126"/>
      <c r="H24" s="131">
        <f t="shared" si="1"/>
      </c>
      <c r="I24" s="129"/>
      <c r="L24" s="38"/>
    </row>
    <row r="25" spans="1:9" ht="12.75">
      <c r="A25" s="123">
        <f ca="1" t="shared" si="0"/>
      </c>
      <c r="B25" s="124"/>
      <c r="C25" s="132"/>
      <c r="D25" s="130"/>
      <c r="E25" s="125"/>
      <c r="F25" s="126"/>
      <c r="G25" s="126"/>
      <c r="H25" s="131">
        <f t="shared" si="1"/>
      </c>
      <c r="I25" s="129"/>
    </row>
    <row r="26" spans="1:9" ht="12.75">
      <c r="A26" s="123">
        <f ca="1" t="shared" si="0"/>
      </c>
      <c r="B26" s="124"/>
      <c r="C26" s="132"/>
      <c r="D26" s="130"/>
      <c r="E26" s="125"/>
      <c r="F26" s="126"/>
      <c r="G26" s="126"/>
      <c r="H26" s="131">
        <f t="shared" si="1"/>
      </c>
      <c r="I26" s="129"/>
    </row>
    <row r="27" spans="1:9" ht="12.75">
      <c r="A27" s="123">
        <f ca="1" t="shared" si="0"/>
      </c>
      <c r="B27" s="124"/>
      <c r="C27" s="132"/>
      <c r="D27" s="130"/>
      <c r="E27" s="125"/>
      <c r="F27" s="126"/>
      <c r="G27" s="126"/>
      <c r="H27" s="131">
        <f t="shared" si="1"/>
      </c>
      <c r="I27" s="133"/>
    </row>
    <row r="28" spans="1:12" ht="12.75">
      <c r="A28" s="123">
        <f ca="1" t="shared" si="0"/>
      </c>
      <c r="B28" s="124"/>
      <c r="C28" s="132"/>
      <c r="D28" s="130"/>
      <c r="E28" s="125"/>
      <c r="F28" s="126"/>
      <c r="G28" s="126"/>
      <c r="H28" s="131">
        <f t="shared" si="1"/>
      </c>
      <c r="I28" s="129"/>
      <c r="L28" s="38"/>
    </row>
    <row r="29" spans="1:12" ht="12.75">
      <c r="A29" s="123">
        <f ca="1" t="shared" si="0"/>
      </c>
      <c r="B29" s="124"/>
      <c r="C29" s="132"/>
      <c r="D29" s="130"/>
      <c r="E29" s="125"/>
      <c r="F29" s="126"/>
      <c r="G29" s="126"/>
      <c r="H29" s="131">
        <f t="shared" si="1"/>
      </c>
      <c r="I29" s="129"/>
      <c r="L29" s="39"/>
    </row>
    <row r="30" spans="1:12" ht="12.75">
      <c r="A30" s="123">
        <f ca="1" t="shared" si="0"/>
      </c>
      <c r="B30" s="124"/>
      <c r="C30" s="132"/>
      <c r="D30" s="130"/>
      <c r="E30" s="125"/>
      <c r="F30" s="126"/>
      <c r="G30" s="126"/>
      <c r="H30" s="131">
        <f t="shared" si="1"/>
      </c>
      <c r="I30" s="129"/>
      <c r="L30" s="38"/>
    </row>
    <row r="31" spans="1:9" ht="12.75">
      <c r="A31" s="123">
        <f ca="1" t="shared" si="0"/>
      </c>
      <c r="B31" s="124"/>
      <c r="C31" s="132"/>
      <c r="D31" s="130"/>
      <c r="E31" s="125"/>
      <c r="F31" s="126"/>
      <c r="G31" s="126"/>
      <c r="H31" s="131">
        <f t="shared" si="1"/>
      </c>
      <c r="I31" s="129"/>
    </row>
    <row r="32" spans="1:9" ht="12.75">
      <c r="A32" s="123">
        <f ca="1" t="shared" si="0"/>
      </c>
      <c r="B32" s="124"/>
      <c r="C32" s="132"/>
      <c r="D32" s="130"/>
      <c r="E32" s="125"/>
      <c r="F32" s="126"/>
      <c r="G32" s="126"/>
      <c r="H32" s="131">
        <f t="shared" si="1"/>
      </c>
      <c r="I32" s="129"/>
    </row>
    <row r="33" spans="1:9" ht="12.75">
      <c r="A33" s="123">
        <f ca="1" t="shared" si="0"/>
      </c>
      <c r="B33" s="124"/>
      <c r="C33" s="132"/>
      <c r="D33" s="130"/>
      <c r="E33" s="125"/>
      <c r="F33" s="126"/>
      <c r="G33" s="126"/>
      <c r="H33" s="131">
        <f t="shared" si="1"/>
      </c>
      <c r="I33" s="133"/>
    </row>
    <row r="34" spans="1:12" ht="12.75">
      <c r="A34" s="123">
        <f ca="1" t="shared" si="0"/>
      </c>
      <c r="B34" s="124"/>
      <c r="C34" s="132"/>
      <c r="D34" s="130"/>
      <c r="E34" s="125"/>
      <c r="F34" s="126"/>
      <c r="G34" s="126"/>
      <c r="H34" s="131">
        <f t="shared" si="1"/>
      </c>
      <c r="I34" s="129"/>
      <c r="L34" s="38"/>
    </row>
    <row r="35" spans="1:12" ht="12.75">
      <c r="A35" s="123">
        <f ca="1" t="shared" si="0"/>
      </c>
      <c r="B35" s="124"/>
      <c r="C35" s="132"/>
      <c r="D35" s="130"/>
      <c r="E35" s="125"/>
      <c r="F35" s="126"/>
      <c r="G35" s="126"/>
      <c r="H35" s="131">
        <f t="shared" si="1"/>
      </c>
      <c r="I35" s="129"/>
      <c r="L35" s="39"/>
    </row>
    <row r="36" spans="1:12" ht="12.75">
      <c r="A36" s="123">
        <f ca="1" t="shared" si="0"/>
      </c>
      <c r="B36" s="124"/>
      <c r="C36" s="132"/>
      <c r="D36" s="130"/>
      <c r="E36" s="125"/>
      <c r="F36" s="126"/>
      <c r="G36" s="126"/>
      <c r="H36" s="131">
        <f t="shared" si="1"/>
      </c>
      <c r="I36" s="129"/>
      <c r="L36" s="38"/>
    </row>
    <row r="37" spans="1:9" ht="12.75">
      <c r="A37" s="123">
        <f ca="1" t="shared" si="0"/>
      </c>
      <c r="B37" s="124"/>
      <c r="C37" s="132"/>
      <c r="D37" s="130"/>
      <c r="E37" s="125"/>
      <c r="F37" s="126"/>
      <c r="G37" s="126"/>
      <c r="H37" s="131">
        <f t="shared" si="1"/>
      </c>
      <c r="I37" s="129"/>
    </row>
    <row r="38" spans="1:9" ht="12.75">
      <c r="A38" s="123">
        <f ca="1" t="shared" si="0"/>
      </c>
      <c r="B38" s="124"/>
      <c r="C38" s="132"/>
      <c r="D38" s="130"/>
      <c r="E38" s="125"/>
      <c r="F38" s="126"/>
      <c r="G38" s="126"/>
      <c r="H38" s="131">
        <f t="shared" si="1"/>
      </c>
      <c r="I38" s="133"/>
    </row>
    <row r="39" spans="1:12" ht="12.75">
      <c r="A39" s="123">
        <f ca="1" t="shared" si="0"/>
      </c>
      <c r="B39" s="124"/>
      <c r="C39" s="132"/>
      <c r="D39" s="130"/>
      <c r="E39" s="125"/>
      <c r="F39" s="126"/>
      <c r="G39" s="126"/>
      <c r="H39" s="131">
        <f t="shared" si="1"/>
      </c>
      <c r="I39" s="129"/>
      <c r="L39" s="38"/>
    </row>
    <row r="40" spans="1:12" ht="12.75">
      <c r="A40" s="123">
        <f ca="1" t="shared" si="0"/>
      </c>
      <c r="B40" s="124"/>
      <c r="C40" s="132"/>
      <c r="D40" s="130"/>
      <c r="E40" s="125"/>
      <c r="F40" s="126"/>
      <c r="G40" s="126"/>
      <c r="H40" s="131">
        <f t="shared" si="1"/>
      </c>
      <c r="I40" s="129"/>
      <c r="L40" s="39"/>
    </row>
    <row r="41" spans="1:12" ht="12.75">
      <c r="A41" s="123">
        <f ca="1" t="shared" si="0"/>
      </c>
      <c r="B41" s="124"/>
      <c r="C41" s="132"/>
      <c r="D41" s="130"/>
      <c r="E41" s="125"/>
      <c r="F41" s="126"/>
      <c r="G41" s="126"/>
      <c r="H41" s="131">
        <f t="shared" si="1"/>
      </c>
      <c r="I41" s="129"/>
      <c r="L41" s="38"/>
    </row>
    <row r="42" spans="1:9" ht="12.75">
      <c r="A42" s="123">
        <f ca="1" t="shared" si="0"/>
      </c>
      <c r="B42" s="124"/>
      <c r="C42" s="132"/>
      <c r="D42" s="130"/>
      <c r="E42" s="125"/>
      <c r="F42" s="126"/>
      <c r="G42" s="126"/>
      <c r="H42" s="131">
        <f t="shared" si="1"/>
      </c>
      <c r="I42" s="129"/>
    </row>
    <row r="43" spans="1:9" ht="12.75">
      <c r="A43" s="123">
        <f ca="1" t="shared" si="0"/>
      </c>
      <c r="B43" s="124"/>
      <c r="C43" s="132"/>
      <c r="D43" s="130"/>
      <c r="E43" s="125"/>
      <c r="F43" s="126"/>
      <c r="G43" s="126"/>
      <c r="H43" s="131">
        <f t="shared" si="1"/>
      </c>
      <c r="I43" s="129"/>
    </row>
    <row r="44" spans="1:9" ht="12.75">
      <c r="A44" s="123">
        <f ca="1" t="shared" si="0"/>
      </c>
      <c r="B44" s="124"/>
      <c r="C44" s="132"/>
      <c r="D44" s="130"/>
      <c r="E44" s="125"/>
      <c r="F44" s="126"/>
      <c r="G44" s="126"/>
      <c r="H44" s="131">
        <f t="shared" si="1"/>
      </c>
      <c r="I44" s="133"/>
    </row>
    <row r="45" spans="1:12" ht="12.75">
      <c r="A45" s="123">
        <f ca="1" t="shared" si="0"/>
      </c>
      <c r="B45" s="124"/>
      <c r="C45" s="132"/>
      <c r="D45" s="130"/>
      <c r="E45" s="125"/>
      <c r="F45" s="126"/>
      <c r="G45" s="126"/>
      <c r="H45" s="131">
        <f t="shared" si="1"/>
      </c>
      <c r="I45" s="129"/>
      <c r="L45" s="38"/>
    </row>
    <row r="46" spans="1:12" ht="12.75">
      <c r="A46" s="123">
        <f ca="1" t="shared" si="0"/>
      </c>
      <c r="B46" s="124"/>
      <c r="C46" s="132"/>
      <c r="D46" s="130"/>
      <c r="E46" s="125"/>
      <c r="F46" s="126"/>
      <c r="G46" s="126"/>
      <c r="H46" s="131">
        <f t="shared" si="1"/>
      </c>
      <c r="I46" s="129"/>
      <c r="L46" s="39"/>
    </row>
    <row r="47" spans="1:12" ht="12.75">
      <c r="A47" s="123">
        <f ca="1" t="shared" si="0"/>
      </c>
      <c r="B47" s="124"/>
      <c r="C47" s="132"/>
      <c r="D47" s="130"/>
      <c r="E47" s="125"/>
      <c r="F47" s="126"/>
      <c r="G47" s="126"/>
      <c r="H47" s="131">
        <f t="shared" si="1"/>
      </c>
      <c r="I47" s="129"/>
      <c r="L47" s="38"/>
    </row>
    <row r="48" spans="1:9" ht="12.75">
      <c r="A48" s="123">
        <f ca="1" t="shared" si="0"/>
      </c>
      <c r="B48" s="124"/>
      <c r="C48" s="132"/>
      <c r="D48" s="130"/>
      <c r="E48" s="125"/>
      <c r="F48" s="126"/>
      <c r="G48" s="126"/>
      <c r="H48" s="131">
        <f t="shared" si="1"/>
      </c>
      <c r="I48" s="129"/>
    </row>
    <row r="49" spans="1:9" ht="12.75">
      <c r="A49" s="123">
        <f ca="1" t="shared" si="0"/>
      </c>
      <c r="B49" s="124"/>
      <c r="C49" s="132"/>
      <c r="D49" s="130"/>
      <c r="E49" s="125"/>
      <c r="F49" s="126"/>
      <c r="G49" s="126"/>
      <c r="H49" s="131">
        <f t="shared" si="1"/>
      </c>
      <c r="I49" s="129"/>
    </row>
    <row r="50" spans="1:9" ht="12.75">
      <c r="A50" s="123">
        <f ca="1" t="shared" si="0"/>
      </c>
      <c r="B50" s="124"/>
      <c r="C50" s="132"/>
      <c r="D50" s="130"/>
      <c r="E50" s="125"/>
      <c r="F50" s="126"/>
      <c r="G50" s="126"/>
      <c r="H50" s="131">
        <f t="shared" si="1"/>
      </c>
      <c r="I50" s="129"/>
    </row>
    <row r="51" spans="1:9" ht="12.75">
      <c r="A51" s="123">
        <f ca="1" t="shared" si="0"/>
      </c>
      <c r="B51" s="124"/>
      <c r="C51" s="132"/>
      <c r="D51" s="130"/>
      <c r="E51" s="125"/>
      <c r="F51" s="126"/>
      <c r="G51" s="126"/>
      <c r="H51" s="131">
        <f t="shared" si="1"/>
      </c>
      <c r="I51" s="129"/>
    </row>
    <row r="52" spans="1:9" ht="12.75">
      <c r="A52" s="123">
        <f ca="1" t="shared" si="0"/>
      </c>
      <c r="B52" s="124"/>
      <c r="C52" s="132"/>
      <c r="D52" s="130"/>
      <c r="E52" s="125"/>
      <c r="F52" s="126"/>
      <c r="G52" s="126"/>
      <c r="H52" s="131">
        <f t="shared" si="1"/>
      </c>
      <c r="I52" s="129"/>
    </row>
    <row r="53" spans="1:9" ht="12.75">
      <c r="A53" s="123">
        <f ca="1" t="shared" si="0"/>
      </c>
      <c r="B53" s="124"/>
      <c r="C53" s="132"/>
      <c r="D53" s="130"/>
      <c r="E53" s="125"/>
      <c r="F53" s="126"/>
      <c r="G53" s="126"/>
      <c r="H53" s="131">
        <f t="shared" si="1"/>
      </c>
      <c r="I53" s="129"/>
    </row>
    <row r="54" spans="1:9" ht="12.75">
      <c r="A54" s="123">
        <f ca="1" t="shared" si="0"/>
      </c>
      <c r="B54" s="124"/>
      <c r="C54" s="132"/>
      <c r="D54" s="130"/>
      <c r="E54" s="125"/>
      <c r="F54" s="126"/>
      <c r="G54" s="126"/>
      <c r="H54" s="131">
        <f t="shared" si="1"/>
      </c>
      <c r="I54" s="129"/>
    </row>
    <row r="55" spans="1:9" ht="12.75">
      <c r="A55" s="123">
        <f ca="1" t="shared" si="0"/>
      </c>
      <c r="B55" s="124"/>
      <c r="C55" s="132"/>
      <c r="D55" s="130"/>
      <c r="E55" s="125"/>
      <c r="F55" s="126"/>
      <c r="G55" s="126"/>
      <c r="H55" s="131">
        <f t="shared" si="1"/>
      </c>
      <c r="I55" s="129"/>
    </row>
    <row r="56" spans="1:9" ht="12.75">
      <c r="A56" s="123">
        <f ca="1" t="shared" si="0"/>
      </c>
      <c r="B56" s="124"/>
      <c r="C56" s="132"/>
      <c r="D56" s="130"/>
      <c r="E56" s="125"/>
      <c r="F56" s="126"/>
      <c r="G56" s="126"/>
      <c r="H56" s="131">
        <f t="shared" si="1"/>
      </c>
      <c r="I56" s="129"/>
    </row>
    <row r="57" spans="1:9" ht="12.75" customHeight="1">
      <c r="A57" s="123">
        <f ca="1" t="shared" si="0"/>
      </c>
      <c r="B57" s="124"/>
      <c r="C57" s="132"/>
      <c r="D57" s="130"/>
      <c r="E57" s="125"/>
      <c r="F57" s="126"/>
      <c r="G57" s="126"/>
      <c r="H57" s="131">
        <f t="shared" si="1"/>
      </c>
      <c r="I57" s="129"/>
    </row>
    <row r="58" spans="1:9" ht="12.75">
      <c r="A58" s="123">
        <f ca="1" t="shared" si="0"/>
      </c>
      <c r="B58" s="124"/>
      <c r="C58" s="132"/>
      <c r="D58" s="130"/>
      <c r="E58" s="125"/>
      <c r="F58" s="126"/>
      <c r="G58" s="126"/>
      <c r="H58" s="131">
        <f t="shared" si="1"/>
      </c>
      <c r="I58" s="129"/>
    </row>
    <row r="59" spans="1:9" ht="12.75">
      <c r="A59" s="123">
        <f ca="1" t="shared" si="0"/>
      </c>
      <c r="B59" s="124"/>
      <c r="C59" s="132"/>
      <c r="D59" s="130"/>
      <c r="E59" s="125"/>
      <c r="F59" s="126"/>
      <c r="G59" s="126"/>
      <c r="H59" s="131">
        <f t="shared" si="1"/>
      </c>
      <c r="I59" s="129"/>
    </row>
    <row r="60" spans="1:9" ht="12.75">
      <c r="A60" s="123">
        <f ca="1" t="shared" si="0"/>
      </c>
      <c r="B60" s="124"/>
      <c r="C60" s="132"/>
      <c r="D60" s="130"/>
      <c r="E60" s="125"/>
      <c r="F60" s="126"/>
      <c r="G60" s="126"/>
      <c r="H60" s="131">
        <f t="shared" si="1"/>
      </c>
      <c r="I60" s="129"/>
    </row>
    <row r="61" spans="1:9" ht="12.75">
      <c r="A61" s="123">
        <f ca="1" t="shared" si="0"/>
      </c>
      <c r="B61" s="124"/>
      <c r="C61" s="132"/>
      <c r="D61" s="130"/>
      <c r="E61" s="125"/>
      <c r="F61" s="126"/>
      <c r="G61" s="126"/>
      <c r="H61" s="131">
        <f t="shared" si="1"/>
      </c>
      <c r="I61" s="129"/>
    </row>
    <row r="62" spans="1:9" ht="12.75">
      <c r="A62" s="123">
        <f ca="1" t="shared" si="0"/>
      </c>
      <c r="B62" s="124"/>
      <c r="C62" s="132"/>
      <c r="D62" s="130"/>
      <c r="E62" s="125"/>
      <c r="F62" s="126"/>
      <c r="G62" s="126"/>
      <c r="H62" s="131">
        <f t="shared" si="1"/>
      </c>
      <c r="I62" s="129"/>
    </row>
    <row r="63" spans="1:9" ht="12.75">
      <c r="A63" s="123">
        <f ca="1" t="shared" si="0"/>
      </c>
      <c r="B63" s="124"/>
      <c r="C63" s="132"/>
      <c r="D63" s="130"/>
      <c r="E63" s="125"/>
      <c r="F63" s="126"/>
      <c r="G63" s="126"/>
      <c r="H63" s="131">
        <f t="shared" si="1"/>
      </c>
      <c r="I63" s="129"/>
    </row>
    <row r="64" spans="1:9" ht="12.75">
      <c r="A64" s="123">
        <f ca="1" t="shared" si="0"/>
      </c>
      <c r="B64" s="124"/>
      <c r="C64" s="132"/>
      <c r="D64" s="130"/>
      <c r="E64" s="125"/>
      <c r="F64" s="126"/>
      <c r="G64" s="126"/>
      <c r="H64" s="131">
        <f t="shared" si="1"/>
      </c>
      <c r="I64" s="129"/>
    </row>
    <row r="65" spans="1:9" ht="12.75">
      <c r="A65" s="123">
        <f ca="1" t="shared" si="0"/>
      </c>
      <c r="B65" s="124"/>
      <c r="C65" s="132"/>
      <c r="D65" s="130"/>
      <c r="E65" s="125"/>
      <c r="F65" s="126"/>
      <c r="G65" s="126"/>
      <c r="H65" s="131">
        <f t="shared" si="1"/>
      </c>
      <c r="I65" s="129"/>
    </row>
    <row r="66" spans="1:9" ht="12.75">
      <c r="A66" s="123">
        <f ca="1" t="shared" si="0"/>
      </c>
      <c r="B66" s="124"/>
      <c r="C66" s="132"/>
      <c r="D66" s="130"/>
      <c r="E66" s="125"/>
      <c r="F66" s="126"/>
      <c r="G66" s="126"/>
      <c r="H66" s="131">
        <f t="shared" si="1"/>
      </c>
      <c r="I66" s="129"/>
    </row>
    <row r="67" spans="1:9" ht="12.75">
      <c r="A67" s="123">
        <f ca="1" t="shared" si="0"/>
      </c>
      <c r="B67" s="124"/>
      <c r="C67" s="132"/>
      <c r="D67" s="130"/>
      <c r="E67" s="125"/>
      <c r="F67" s="126"/>
      <c r="G67" s="126"/>
      <c r="H67" s="131">
        <f t="shared" si="1"/>
      </c>
      <c r="I67" s="129"/>
    </row>
    <row r="68" spans="1:9" ht="12.75">
      <c r="A68" s="123">
        <f ca="1" t="shared" si="0"/>
      </c>
      <c r="B68" s="124"/>
      <c r="C68" s="132"/>
      <c r="D68" s="130"/>
      <c r="E68" s="125"/>
      <c r="F68" s="126"/>
      <c r="G68" s="126"/>
      <c r="H68" s="131">
        <f t="shared" si="1"/>
      </c>
      <c r="I68" s="129"/>
    </row>
    <row r="69" spans="1:9" ht="12.75">
      <c r="A69" s="123">
        <f ca="1" t="shared" si="0"/>
      </c>
      <c r="B69" s="124"/>
      <c r="C69" s="132"/>
      <c r="D69" s="130"/>
      <c r="E69" s="125"/>
      <c r="F69" s="126"/>
      <c r="G69" s="126"/>
      <c r="H69" s="131">
        <f t="shared" si="1"/>
      </c>
      <c r="I69" s="129"/>
    </row>
    <row r="70" spans="1:9" ht="12.75">
      <c r="A70" s="123">
        <f ca="1" t="shared" si="0"/>
      </c>
      <c r="B70" s="124"/>
      <c r="C70" s="132"/>
      <c r="D70" s="130"/>
      <c r="E70" s="125"/>
      <c r="F70" s="126"/>
      <c r="G70" s="126"/>
      <c r="H70" s="131">
        <f t="shared" si="1"/>
      </c>
      <c r="I70" s="129"/>
    </row>
    <row r="71" spans="1:9" ht="12.75">
      <c r="A71" s="123">
        <f ca="1" t="shared" si="0"/>
      </c>
      <c r="B71" s="124"/>
      <c r="C71" s="132"/>
      <c r="D71" s="130"/>
      <c r="E71" s="125"/>
      <c r="F71" s="126"/>
      <c r="G71" s="126"/>
      <c r="H71" s="131">
        <f t="shared" si="1"/>
      </c>
      <c r="I71" s="129"/>
    </row>
    <row r="72" spans="1:9" ht="12.75">
      <c r="A72" s="123">
        <f ca="1" t="shared" si="0"/>
      </c>
      <c r="B72" s="124"/>
      <c r="C72" s="132"/>
      <c r="D72" s="130"/>
      <c r="E72" s="125"/>
      <c r="F72" s="126"/>
      <c r="G72" s="126"/>
      <c r="H72" s="131">
        <f t="shared" si="1"/>
      </c>
      <c r="I72" s="129"/>
    </row>
    <row r="73" spans="1:9" ht="12.75">
      <c r="A73" s="123">
        <f ca="1" t="shared" si="0"/>
      </c>
      <c r="B73" s="124"/>
      <c r="C73" s="132"/>
      <c r="D73" s="130"/>
      <c r="E73" s="125"/>
      <c r="F73" s="126"/>
      <c r="G73" s="126"/>
      <c r="H73" s="131">
        <f t="shared" si="1"/>
      </c>
      <c r="I73" s="129"/>
    </row>
    <row r="74" spans="1:9" ht="12.75">
      <c r="A74" s="123">
        <f ca="1" t="shared" si="0"/>
      </c>
      <c r="B74" s="124"/>
      <c r="C74" s="132"/>
      <c r="D74" s="130"/>
      <c r="E74" s="125"/>
      <c r="F74" s="126"/>
      <c r="G74" s="126"/>
      <c r="H74" s="131">
        <f t="shared" si="1"/>
      </c>
      <c r="I74" s="129"/>
    </row>
    <row r="75" spans="1:9" ht="12.75">
      <c r="A75" s="123">
        <f ca="1" t="shared" si="0"/>
      </c>
      <c r="B75" s="124"/>
      <c r="C75" s="132"/>
      <c r="D75" s="130"/>
      <c r="E75" s="125"/>
      <c r="F75" s="126"/>
      <c r="G75" s="126"/>
      <c r="H75" s="131">
        <f t="shared" si="1"/>
      </c>
      <c r="I75" s="129"/>
    </row>
    <row r="76" spans="1:9" ht="12.75">
      <c r="A76" s="123">
        <f ca="1" t="shared" si="0"/>
      </c>
      <c r="B76" s="124"/>
      <c r="C76" s="132"/>
      <c r="D76" s="130"/>
      <c r="E76" s="125"/>
      <c r="F76" s="126"/>
      <c r="G76" s="126"/>
      <c r="H76" s="131">
        <f t="shared" si="1"/>
      </c>
      <c r="I76" s="129"/>
    </row>
    <row r="77" spans="1:9" ht="12.75">
      <c r="A77" s="123">
        <f ca="1" t="shared" si="0"/>
      </c>
      <c r="B77" s="124"/>
      <c r="C77" s="132"/>
      <c r="D77" s="130"/>
      <c r="E77" s="125"/>
      <c r="F77" s="126"/>
      <c r="G77" s="126"/>
      <c r="H77" s="131">
        <f t="shared" si="1"/>
      </c>
      <c r="I77" s="129"/>
    </row>
    <row r="78" spans="1:9" ht="12.75">
      <c r="A78" s="123">
        <f ca="1" t="shared" si="0"/>
      </c>
      <c r="B78" s="124"/>
      <c r="C78" s="132"/>
      <c r="D78" s="130"/>
      <c r="E78" s="125"/>
      <c r="F78" s="126"/>
      <c r="G78" s="126"/>
      <c r="H78" s="131">
        <f t="shared" si="1"/>
      </c>
      <c r="I78" s="129"/>
    </row>
    <row r="79" spans="1:9" ht="12.75">
      <c r="A79" s="123">
        <f ca="1" t="shared" si="0"/>
      </c>
      <c r="B79" s="124"/>
      <c r="C79" s="132"/>
      <c r="D79" s="130"/>
      <c r="E79" s="125"/>
      <c r="F79" s="126"/>
      <c r="G79" s="126"/>
      <c r="H79" s="131">
        <f t="shared" si="1"/>
      </c>
      <c r="I79" s="129"/>
    </row>
    <row r="80" spans="1:9" ht="12.75">
      <c r="A80" s="123">
        <f aca="true" ca="1" t="shared" si="2" ref="A80:A143">+IF(NOT(ISBLANK(INDIRECT("e"&amp;ROW()))),MAX(INDIRECT("a$14:A"&amp;ROW()-1))+1,"")</f>
      </c>
      <c r="B80" s="124"/>
      <c r="C80" s="132"/>
      <c r="D80" s="130"/>
      <c r="E80" s="125"/>
      <c r="F80" s="126"/>
      <c r="G80" s="126"/>
      <c r="H80" s="131">
        <f aca="true" t="shared" si="3" ref="H80:H143">+IF(AND(F80="",G80=""),"",ROUND(F80*G80,2))</f>
      </c>
      <c r="I80" s="129"/>
    </row>
    <row r="81" spans="1:9" ht="12.75">
      <c r="A81" s="123">
        <f ca="1" t="shared" si="2"/>
      </c>
      <c r="B81" s="124"/>
      <c r="C81" s="132"/>
      <c r="D81" s="130"/>
      <c r="E81" s="125"/>
      <c r="F81" s="126"/>
      <c r="G81" s="126"/>
      <c r="H81" s="131">
        <f t="shared" si="3"/>
      </c>
      <c r="I81" s="129"/>
    </row>
    <row r="82" spans="1:9" ht="12.75">
      <c r="A82" s="123">
        <f ca="1" t="shared" si="2"/>
      </c>
      <c r="B82" s="124"/>
      <c r="C82" s="132"/>
      <c r="D82" s="130"/>
      <c r="E82" s="125"/>
      <c r="F82" s="126"/>
      <c r="G82" s="126"/>
      <c r="H82" s="131">
        <f t="shared" si="3"/>
      </c>
      <c r="I82" s="129"/>
    </row>
    <row r="83" spans="1:9" ht="12.75">
      <c r="A83" s="123">
        <f ca="1" t="shared" si="2"/>
      </c>
      <c r="B83" s="124"/>
      <c r="C83" s="132"/>
      <c r="D83" s="130"/>
      <c r="E83" s="125"/>
      <c r="F83" s="126"/>
      <c r="G83" s="126"/>
      <c r="H83" s="131">
        <f t="shared" si="3"/>
      </c>
      <c r="I83" s="129"/>
    </row>
    <row r="84" spans="1:9" ht="12.75">
      <c r="A84" s="123">
        <f ca="1" t="shared" si="2"/>
      </c>
      <c r="B84" s="124"/>
      <c r="C84" s="132"/>
      <c r="D84" s="130"/>
      <c r="E84" s="125"/>
      <c r="F84" s="126"/>
      <c r="G84" s="126"/>
      <c r="H84" s="131">
        <f t="shared" si="3"/>
      </c>
      <c r="I84" s="129"/>
    </row>
    <row r="85" spans="1:9" ht="12.75">
      <c r="A85" s="123">
        <f ca="1" t="shared" si="2"/>
      </c>
      <c r="B85" s="124"/>
      <c r="C85" s="132"/>
      <c r="D85" s="130"/>
      <c r="E85" s="125"/>
      <c r="F85" s="126"/>
      <c r="G85" s="126"/>
      <c r="H85" s="131">
        <f t="shared" si="3"/>
      </c>
      <c r="I85" s="129"/>
    </row>
    <row r="86" spans="1:9" ht="12.75">
      <c r="A86" s="123">
        <f ca="1" t="shared" si="2"/>
      </c>
      <c r="B86" s="124"/>
      <c r="C86" s="132"/>
      <c r="D86" s="130"/>
      <c r="E86" s="125"/>
      <c r="F86" s="126"/>
      <c r="G86" s="126"/>
      <c r="H86" s="131">
        <f t="shared" si="3"/>
      </c>
      <c r="I86" s="129"/>
    </row>
    <row r="87" spans="1:9" ht="12.75">
      <c r="A87" s="123">
        <f ca="1" t="shared" si="2"/>
      </c>
      <c r="B87" s="124"/>
      <c r="C87" s="132"/>
      <c r="D87" s="130"/>
      <c r="E87" s="125"/>
      <c r="F87" s="126"/>
      <c r="G87" s="126"/>
      <c r="H87" s="131">
        <f t="shared" si="3"/>
      </c>
      <c r="I87" s="129"/>
    </row>
    <row r="88" spans="1:9" ht="12.75">
      <c r="A88" s="123">
        <f ca="1" t="shared" si="2"/>
      </c>
      <c r="B88" s="124"/>
      <c r="C88" s="132"/>
      <c r="D88" s="130"/>
      <c r="E88" s="125"/>
      <c r="F88" s="126"/>
      <c r="G88" s="126"/>
      <c r="H88" s="131">
        <f t="shared" si="3"/>
      </c>
      <c r="I88" s="129"/>
    </row>
    <row r="89" spans="1:9" ht="12.75">
      <c r="A89" s="123">
        <f ca="1" t="shared" si="2"/>
      </c>
      <c r="B89" s="124"/>
      <c r="C89" s="132"/>
      <c r="D89" s="130"/>
      <c r="E89" s="125"/>
      <c r="F89" s="126"/>
      <c r="G89" s="126"/>
      <c r="H89" s="131">
        <f t="shared" si="3"/>
      </c>
      <c r="I89" s="129"/>
    </row>
    <row r="90" spans="1:9" ht="12.75">
      <c r="A90" s="123">
        <f ca="1" t="shared" si="2"/>
      </c>
      <c r="B90" s="124"/>
      <c r="C90" s="132"/>
      <c r="D90" s="130"/>
      <c r="E90" s="125"/>
      <c r="F90" s="126"/>
      <c r="G90" s="126"/>
      <c r="H90" s="131">
        <f t="shared" si="3"/>
      </c>
      <c r="I90" s="129"/>
    </row>
    <row r="91" spans="1:9" ht="12.75">
      <c r="A91" s="123">
        <f ca="1" t="shared" si="2"/>
      </c>
      <c r="B91" s="124"/>
      <c r="C91" s="132"/>
      <c r="D91" s="130"/>
      <c r="E91" s="125"/>
      <c r="F91" s="126"/>
      <c r="G91" s="126"/>
      <c r="H91" s="131">
        <f t="shared" si="3"/>
      </c>
      <c r="I91" s="129"/>
    </row>
    <row r="92" spans="1:9" ht="12.75">
      <c r="A92" s="123">
        <f ca="1" t="shared" si="2"/>
      </c>
      <c r="B92" s="124"/>
      <c r="C92" s="132"/>
      <c r="D92" s="130"/>
      <c r="E92" s="125"/>
      <c r="F92" s="126"/>
      <c r="G92" s="126"/>
      <c r="H92" s="131">
        <f t="shared" si="3"/>
      </c>
      <c r="I92" s="129"/>
    </row>
    <row r="93" spans="1:9" ht="12.75">
      <c r="A93" s="123">
        <f ca="1" t="shared" si="2"/>
      </c>
      <c r="B93" s="124"/>
      <c r="C93" s="132"/>
      <c r="D93" s="130"/>
      <c r="E93" s="125"/>
      <c r="F93" s="126"/>
      <c r="G93" s="126"/>
      <c r="H93" s="131">
        <f t="shared" si="3"/>
      </c>
      <c r="I93" s="129"/>
    </row>
    <row r="94" spans="1:9" ht="12.75">
      <c r="A94" s="123">
        <f ca="1" t="shared" si="2"/>
      </c>
      <c r="B94" s="124"/>
      <c r="C94" s="132"/>
      <c r="D94" s="130"/>
      <c r="E94" s="125"/>
      <c r="F94" s="126"/>
      <c r="G94" s="126"/>
      <c r="H94" s="131">
        <f t="shared" si="3"/>
      </c>
      <c r="I94" s="129"/>
    </row>
    <row r="95" spans="1:9" ht="12.75">
      <c r="A95" s="123">
        <f ca="1" t="shared" si="2"/>
      </c>
      <c r="B95" s="124"/>
      <c r="C95" s="132"/>
      <c r="D95" s="130"/>
      <c r="E95" s="125"/>
      <c r="F95" s="126"/>
      <c r="G95" s="126"/>
      <c r="H95" s="131">
        <f t="shared" si="3"/>
      </c>
      <c r="I95" s="129"/>
    </row>
    <row r="96" spans="1:9" ht="12.75">
      <c r="A96" s="123">
        <f ca="1" t="shared" si="2"/>
      </c>
      <c r="B96" s="124"/>
      <c r="C96" s="132"/>
      <c r="D96" s="130"/>
      <c r="E96" s="125"/>
      <c r="F96" s="126"/>
      <c r="G96" s="126"/>
      <c r="H96" s="131">
        <f t="shared" si="3"/>
      </c>
      <c r="I96" s="129"/>
    </row>
    <row r="97" spans="1:9" ht="12.75">
      <c r="A97" s="123">
        <f ca="1" t="shared" si="2"/>
      </c>
      <c r="B97" s="124"/>
      <c r="C97" s="132"/>
      <c r="D97" s="130"/>
      <c r="E97" s="125"/>
      <c r="F97" s="126"/>
      <c r="G97" s="126"/>
      <c r="H97" s="131">
        <f t="shared" si="3"/>
      </c>
      <c r="I97" s="129"/>
    </row>
    <row r="98" spans="1:9" ht="12.75">
      <c r="A98" s="123">
        <f ca="1" t="shared" si="2"/>
      </c>
      <c r="B98" s="124"/>
      <c r="C98" s="132"/>
      <c r="D98" s="130"/>
      <c r="E98" s="125"/>
      <c r="F98" s="126"/>
      <c r="G98" s="126"/>
      <c r="H98" s="131">
        <f t="shared" si="3"/>
      </c>
      <c r="I98" s="129"/>
    </row>
    <row r="99" spans="1:9" ht="12.75">
      <c r="A99" s="123">
        <f ca="1" t="shared" si="2"/>
      </c>
      <c r="B99" s="124"/>
      <c r="C99" s="132"/>
      <c r="D99" s="130"/>
      <c r="E99" s="125"/>
      <c r="F99" s="126"/>
      <c r="G99" s="126"/>
      <c r="H99" s="131">
        <f t="shared" si="3"/>
      </c>
      <c r="I99" s="129"/>
    </row>
    <row r="100" spans="1:9" ht="12.75">
      <c r="A100" s="123">
        <f ca="1" t="shared" si="2"/>
      </c>
      <c r="B100" s="124"/>
      <c r="C100" s="132"/>
      <c r="D100" s="130"/>
      <c r="E100" s="125"/>
      <c r="F100" s="126"/>
      <c r="G100" s="126"/>
      <c r="H100" s="131">
        <f t="shared" si="3"/>
      </c>
      <c r="I100" s="129"/>
    </row>
    <row r="101" spans="1:9" ht="12.75">
      <c r="A101" s="123">
        <f ca="1" t="shared" si="2"/>
      </c>
      <c r="B101" s="124"/>
      <c r="C101" s="132"/>
      <c r="D101" s="130"/>
      <c r="E101" s="125"/>
      <c r="F101" s="126"/>
      <c r="G101" s="126"/>
      <c r="H101" s="131">
        <f t="shared" si="3"/>
      </c>
      <c r="I101" s="129"/>
    </row>
    <row r="102" spans="1:9" ht="12.75">
      <c r="A102" s="123">
        <f ca="1" t="shared" si="2"/>
      </c>
      <c r="B102" s="124"/>
      <c r="C102" s="132"/>
      <c r="D102" s="130"/>
      <c r="E102" s="125"/>
      <c r="F102" s="126"/>
      <c r="G102" s="126"/>
      <c r="H102" s="131">
        <f t="shared" si="3"/>
      </c>
      <c r="I102" s="129"/>
    </row>
    <row r="103" spans="1:9" ht="12.75">
      <c r="A103" s="123">
        <f ca="1" t="shared" si="2"/>
      </c>
      <c r="B103" s="124"/>
      <c r="C103" s="132"/>
      <c r="D103" s="130"/>
      <c r="E103" s="125"/>
      <c r="F103" s="126"/>
      <c r="G103" s="126"/>
      <c r="H103" s="131">
        <f t="shared" si="3"/>
      </c>
      <c r="I103" s="129"/>
    </row>
    <row r="104" spans="1:9" ht="12.75">
      <c r="A104" s="123">
        <f ca="1" t="shared" si="2"/>
      </c>
      <c r="B104" s="124"/>
      <c r="C104" s="132"/>
      <c r="D104" s="130"/>
      <c r="E104" s="125"/>
      <c r="F104" s="126"/>
      <c r="G104" s="126"/>
      <c r="H104" s="131">
        <f t="shared" si="3"/>
      </c>
      <c r="I104" s="129"/>
    </row>
    <row r="105" spans="1:9" ht="12.75">
      <c r="A105" s="123">
        <f ca="1" t="shared" si="2"/>
      </c>
      <c r="B105" s="124"/>
      <c r="C105" s="132"/>
      <c r="D105" s="130"/>
      <c r="E105" s="125"/>
      <c r="F105" s="126"/>
      <c r="G105" s="126"/>
      <c r="H105" s="131">
        <f t="shared" si="3"/>
      </c>
      <c r="I105" s="129"/>
    </row>
    <row r="106" spans="1:9" ht="12.75">
      <c r="A106" s="123">
        <f ca="1" t="shared" si="2"/>
      </c>
      <c r="B106" s="124"/>
      <c r="C106" s="132"/>
      <c r="D106" s="130"/>
      <c r="E106" s="125"/>
      <c r="F106" s="126"/>
      <c r="G106" s="126"/>
      <c r="H106" s="131">
        <f t="shared" si="3"/>
      </c>
      <c r="I106" s="129"/>
    </row>
    <row r="107" spans="1:9" ht="12.75">
      <c r="A107" s="123">
        <f ca="1" t="shared" si="2"/>
      </c>
      <c r="B107" s="124"/>
      <c r="C107" s="132"/>
      <c r="D107" s="130"/>
      <c r="E107" s="125"/>
      <c r="F107" s="126"/>
      <c r="G107" s="126"/>
      <c r="H107" s="131">
        <f t="shared" si="3"/>
      </c>
      <c r="I107" s="129"/>
    </row>
    <row r="108" spans="1:9" ht="12.75">
      <c r="A108" s="123">
        <f ca="1" t="shared" si="2"/>
      </c>
      <c r="B108" s="124"/>
      <c r="C108" s="132"/>
      <c r="D108" s="130"/>
      <c r="E108" s="125"/>
      <c r="F108" s="126"/>
      <c r="G108" s="126"/>
      <c r="H108" s="131">
        <f t="shared" si="3"/>
      </c>
      <c r="I108" s="129"/>
    </row>
    <row r="109" spans="1:9" ht="12.75">
      <c r="A109" s="123">
        <f ca="1" t="shared" si="2"/>
      </c>
      <c r="B109" s="124"/>
      <c r="C109" s="132"/>
      <c r="D109" s="130"/>
      <c r="E109" s="125"/>
      <c r="F109" s="126"/>
      <c r="G109" s="126"/>
      <c r="H109" s="131">
        <f t="shared" si="3"/>
      </c>
      <c r="I109" s="129"/>
    </row>
    <row r="110" spans="1:9" ht="12.75">
      <c r="A110" s="123">
        <f ca="1" t="shared" si="2"/>
      </c>
      <c r="B110" s="124"/>
      <c r="C110" s="132"/>
      <c r="D110" s="130"/>
      <c r="E110" s="125"/>
      <c r="F110" s="126"/>
      <c r="G110" s="126"/>
      <c r="H110" s="131">
        <f t="shared" si="3"/>
      </c>
      <c r="I110" s="129"/>
    </row>
    <row r="111" spans="1:9" ht="12.75">
      <c r="A111" s="123">
        <f ca="1" t="shared" si="2"/>
      </c>
      <c r="B111" s="124"/>
      <c r="C111" s="132"/>
      <c r="D111" s="130"/>
      <c r="E111" s="125"/>
      <c r="F111" s="126"/>
      <c r="G111" s="126"/>
      <c r="H111" s="131">
        <f t="shared" si="3"/>
      </c>
      <c r="I111" s="129"/>
    </row>
    <row r="112" spans="1:9" ht="12.75">
      <c r="A112" s="123">
        <f ca="1" t="shared" si="2"/>
      </c>
      <c r="B112" s="124"/>
      <c r="C112" s="132"/>
      <c r="D112" s="130"/>
      <c r="E112" s="125"/>
      <c r="F112" s="126"/>
      <c r="G112" s="126"/>
      <c r="H112" s="131">
        <f t="shared" si="3"/>
      </c>
      <c r="I112" s="129"/>
    </row>
    <row r="113" spans="1:9" ht="12.75">
      <c r="A113" s="123">
        <f ca="1" t="shared" si="2"/>
      </c>
      <c r="B113" s="124"/>
      <c r="C113" s="132"/>
      <c r="D113" s="130"/>
      <c r="E113" s="125"/>
      <c r="F113" s="126"/>
      <c r="G113" s="126"/>
      <c r="H113" s="131">
        <f t="shared" si="3"/>
      </c>
      <c r="I113" s="129"/>
    </row>
    <row r="114" spans="1:9" ht="12.75">
      <c r="A114" s="123">
        <f ca="1" t="shared" si="2"/>
      </c>
      <c r="B114" s="124"/>
      <c r="C114" s="132"/>
      <c r="D114" s="130"/>
      <c r="E114" s="125"/>
      <c r="F114" s="126"/>
      <c r="G114" s="126"/>
      <c r="H114" s="131">
        <f t="shared" si="3"/>
      </c>
      <c r="I114" s="129"/>
    </row>
    <row r="115" spans="1:9" ht="12.75">
      <c r="A115" s="123">
        <f ca="1" t="shared" si="2"/>
      </c>
      <c r="B115" s="124"/>
      <c r="C115" s="132"/>
      <c r="D115" s="130"/>
      <c r="E115" s="125"/>
      <c r="F115" s="126"/>
      <c r="G115" s="126"/>
      <c r="H115" s="131">
        <f t="shared" si="3"/>
      </c>
      <c r="I115" s="129"/>
    </row>
    <row r="116" spans="1:9" ht="12.75">
      <c r="A116" s="123">
        <f ca="1" t="shared" si="2"/>
      </c>
      <c r="B116" s="124"/>
      <c r="C116" s="132"/>
      <c r="D116" s="130"/>
      <c r="E116" s="125"/>
      <c r="F116" s="126"/>
      <c r="G116" s="126"/>
      <c r="H116" s="131">
        <f t="shared" si="3"/>
      </c>
      <c r="I116" s="129"/>
    </row>
    <row r="117" spans="1:9" ht="12.75">
      <c r="A117" s="123">
        <f ca="1" t="shared" si="2"/>
      </c>
      <c r="B117" s="124"/>
      <c r="C117" s="132"/>
      <c r="D117" s="130"/>
      <c r="E117" s="125"/>
      <c r="F117" s="126"/>
      <c r="G117" s="126"/>
      <c r="H117" s="131">
        <f t="shared" si="3"/>
      </c>
      <c r="I117" s="129"/>
    </row>
    <row r="118" spans="1:9" ht="12.75">
      <c r="A118" s="123">
        <f ca="1" t="shared" si="2"/>
      </c>
      <c r="B118" s="124"/>
      <c r="C118" s="132"/>
      <c r="D118" s="130"/>
      <c r="E118" s="125"/>
      <c r="F118" s="126"/>
      <c r="G118" s="126"/>
      <c r="H118" s="131">
        <f t="shared" si="3"/>
      </c>
      <c r="I118" s="129"/>
    </row>
    <row r="119" spans="1:9" ht="12.75">
      <c r="A119" s="123">
        <f ca="1" t="shared" si="2"/>
      </c>
      <c r="B119" s="124"/>
      <c r="C119" s="132"/>
      <c r="D119" s="130"/>
      <c r="E119" s="125"/>
      <c r="F119" s="126"/>
      <c r="G119" s="126"/>
      <c r="H119" s="131">
        <f t="shared" si="3"/>
      </c>
      <c r="I119" s="129"/>
    </row>
    <row r="120" spans="1:9" ht="12.75">
      <c r="A120" s="123">
        <f ca="1" t="shared" si="2"/>
      </c>
      <c r="B120" s="124"/>
      <c r="C120" s="132"/>
      <c r="D120" s="130"/>
      <c r="E120" s="125"/>
      <c r="F120" s="126"/>
      <c r="G120" s="126"/>
      <c r="H120" s="131">
        <f t="shared" si="3"/>
      </c>
      <c r="I120" s="129"/>
    </row>
    <row r="121" spans="1:9" ht="12.75">
      <c r="A121" s="123">
        <f ca="1" t="shared" si="2"/>
      </c>
      <c r="B121" s="124"/>
      <c r="C121" s="132"/>
      <c r="D121" s="130"/>
      <c r="E121" s="125"/>
      <c r="F121" s="126"/>
      <c r="G121" s="126"/>
      <c r="H121" s="131">
        <f t="shared" si="3"/>
      </c>
      <c r="I121" s="129"/>
    </row>
    <row r="122" spans="1:9" ht="12.75">
      <c r="A122" s="123">
        <f ca="1" t="shared" si="2"/>
      </c>
      <c r="B122" s="124"/>
      <c r="C122" s="132"/>
      <c r="D122" s="130"/>
      <c r="E122" s="125"/>
      <c r="F122" s="126"/>
      <c r="G122" s="126"/>
      <c r="H122" s="131">
        <f t="shared" si="3"/>
      </c>
      <c r="I122" s="129"/>
    </row>
    <row r="123" spans="1:9" ht="12.75">
      <c r="A123" s="123">
        <f ca="1" t="shared" si="2"/>
      </c>
      <c r="B123" s="124"/>
      <c r="C123" s="132"/>
      <c r="D123" s="130"/>
      <c r="E123" s="125"/>
      <c r="F123" s="126"/>
      <c r="G123" s="126"/>
      <c r="H123" s="131">
        <f t="shared" si="3"/>
      </c>
      <c r="I123" s="129"/>
    </row>
    <row r="124" spans="1:9" ht="12.75">
      <c r="A124" s="123">
        <f ca="1" t="shared" si="2"/>
      </c>
      <c r="B124" s="124"/>
      <c r="C124" s="132"/>
      <c r="D124" s="130"/>
      <c r="E124" s="125"/>
      <c r="F124" s="126"/>
      <c r="G124" s="126"/>
      <c r="H124" s="131">
        <f t="shared" si="3"/>
      </c>
      <c r="I124" s="129"/>
    </row>
    <row r="125" spans="1:9" ht="12.75">
      <c r="A125" s="123">
        <f ca="1" t="shared" si="2"/>
      </c>
      <c r="B125" s="124"/>
      <c r="C125" s="132"/>
      <c r="D125" s="130"/>
      <c r="E125" s="125"/>
      <c r="F125" s="126"/>
      <c r="G125" s="126"/>
      <c r="H125" s="131">
        <f t="shared" si="3"/>
      </c>
      <c r="I125" s="129"/>
    </row>
    <row r="126" spans="1:9" ht="12.75">
      <c r="A126" s="123">
        <f ca="1" t="shared" si="2"/>
      </c>
      <c r="B126" s="124"/>
      <c r="C126" s="132"/>
      <c r="D126" s="130"/>
      <c r="E126" s="125"/>
      <c r="F126" s="126"/>
      <c r="G126" s="126"/>
      <c r="H126" s="131">
        <f t="shared" si="3"/>
      </c>
      <c r="I126" s="129"/>
    </row>
    <row r="127" spans="1:9" ht="12.75">
      <c r="A127" s="123">
        <f ca="1" t="shared" si="2"/>
      </c>
      <c r="B127" s="124"/>
      <c r="C127" s="132"/>
      <c r="D127" s="130"/>
      <c r="E127" s="125"/>
      <c r="F127" s="126"/>
      <c r="G127" s="126"/>
      <c r="H127" s="131">
        <f t="shared" si="3"/>
      </c>
      <c r="I127" s="129"/>
    </row>
    <row r="128" spans="1:9" ht="12.75">
      <c r="A128" s="123">
        <f ca="1" t="shared" si="2"/>
      </c>
      <c r="B128" s="124"/>
      <c r="C128" s="132"/>
      <c r="D128" s="130"/>
      <c r="E128" s="125"/>
      <c r="F128" s="126"/>
      <c r="G128" s="126"/>
      <c r="H128" s="131">
        <f t="shared" si="3"/>
      </c>
      <c r="I128" s="129"/>
    </row>
    <row r="129" spans="1:9" ht="12.75">
      <c r="A129" s="123">
        <f ca="1" t="shared" si="2"/>
      </c>
      <c r="B129" s="124"/>
      <c r="C129" s="132"/>
      <c r="D129" s="130"/>
      <c r="E129" s="125"/>
      <c r="F129" s="126"/>
      <c r="G129" s="126"/>
      <c r="H129" s="131">
        <f t="shared" si="3"/>
      </c>
      <c r="I129" s="129"/>
    </row>
    <row r="130" spans="1:9" ht="12.75">
      <c r="A130" s="123">
        <f ca="1" t="shared" si="2"/>
      </c>
      <c r="B130" s="124"/>
      <c r="C130" s="132"/>
      <c r="D130" s="130"/>
      <c r="E130" s="125"/>
      <c r="F130" s="126"/>
      <c r="G130" s="126"/>
      <c r="H130" s="131">
        <f t="shared" si="3"/>
      </c>
      <c r="I130" s="129"/>
    </row>
    <row r="131" spans="1:9" ht="12.75">
      <c r="A131" s="123">
        <f ca="1" t="shared" si="2"/>
      </c>
      <c r="B131" s="124"/>
      <c r="C131" s="132"/>
      <c r="D131" s="130"/>
      <c r="E131" s="125"/>
      <c r="F131" s="126"/>
      <c r="G131" s="126"/>
      <c r="H131" s="131">
        <f t="shared" si="3"/>
      </c>
      <c r="I131" s="129"/>
    </row>
    <row r="132" spans="1:9" ht="12.75">
      <c r="A132" s="123">
        <f ca="1" t="shared" si="2"/>
      </c>
      <c r="B132" s="124"/>
      <c r="C132" s="132"/>
      <c r="D132" s="130"/>
      <c r="E132" s="125"/>
      <c r="F132" s="126"/>
      <c r="G132" s="126"/>
      <c r="H132" s="131">
        <f t="shared" si="3"/>
      </c>
      <c r="I132" s="129"/>
    </row>
    <row r="133" spans="1:9" ht="12.75">
      <c r="A133" s="123">
        <f ca="1" t="shared" si="2"/>
      </c>
      <c r="B133" s="124"/>
      <c r="C133" s="132"/>
      <c r="D133" s="130"/>
      <c r="E133" s="125"/>
      <c r="F133" s="126"/>
      <c r="G133" s="126"/>
      <c r="H133" s="131">
        <f t="shared" si="3"/>
      </c>
      <c r="I133" s="129"/>
    </row>
    <row r="134" spans="1:9" ht="12.75">
      <c r="A134" s="123">
        <f ca="1" t="shared" si="2"/>
      </c>
      <c r="B134" s="124"/>
      <c r="C134" s="132"/>
      <c r="D134" s="130"/>
      <c r="E134" s="125"/>
      <c r="F134" s="126"/>
      <c r="G134" s="126"/>
      <c r="H134" s="131">
        <f t="shared" si="3"/>
      </c>
      <c r="I134" s="129"/>
    </row>
    <row r="135" spans="1:9" ht="12.75">
      <c r="A135" s="123">
        <f ca="1" t="shared" si="2"/>
      </c>
      <c r="B135" s="124"/>
      <c r="C135" s="132"/>
      <c r="D135" s="130"/>
      <c r="E135" s="125"/>
      <c r="F135" s="126"/>
      <c r="G135" s="126"/>
      <c r="H135" s="131">
        <f t="shared" si="3"/>
      </c>
      <c r="I135" s="129"/>
    </row>
    <row r="136" spans="1:9" ht="12.75">
      <c r="A136" s="123">
        <f ca="1" t="shared" si="2"/>
      </c>
      <c r="B136" s="124"/>
      <c r="C136" s="132"/>
      <c r="D136" s="130"/>
      <c r="E136" s="125"/>
      <c r="F136" s="126"/>
      <c r="G136" s="126"/>
      <c r="H136" s="131">
        <f t="shared" si="3"/>
      </c>
      <c r="I136" s="129"/>
    </row>
    <row r="137" spans="1:9" ht="12.75">
      <c r="A137" s="123">
        <f ca="1" t="shared" si="2"/>
      </c>
      <c r="B137" s="124"/>
      <c r="C137" s="132"/>
      <c r="D137" s="130"/>
      <c r="E137" s="125"/>
      <c r="F137" s="126"/>
      <c r="G137" s="126"/>
      <c r="H137" s="131">
        <f t="shared" si="3"/>
      </c>
      <c r="I137" s="129"/>
    </row>
    <row r="138" spans="1:9" ht="12.75">
      <c r="A138" s="123">
        <f ca="1" t="shared" si="2"/>
      </c>
      <c r="B138" s="124"/>
      <c r="C138" s="132"/>
      <c r="D138" s="130"/>
      <c r="E138" s="125"/>
      <c r="F138" s="126"/>
      <c r="G138" s="126"/>
      <c r="H138" s="131">
        <f t="shared" si="3"/>
      </c>
      <c r="I138" s="129"/>
    </row>
    <row r="139" spans="1:9" ht="12.75">
      <c r="A139" s="123">
        <f ca="1" t="shared" si="2"/>
      </c>
      <c r="B139" s="124"/>
      <c r="C139" s="132"/>
      <c r="D139" s="130"/>
      <c r="E139" s="125"/>
      <c r="F139" s="126"/>
      <c r="G139" s="126"/>
      <c r="H139" s="131">
        <f t="shared" si="3"/>
      </c>
      <c r="I139" s="129"/>
    </row>
    <row r="140" spans="1:9" ht="12.75">
      <c r="A140" s="123">
        <f ca="1" t="shared" si="2"/>
      </c>
      <c r="B140" s="124"/>
      <c r="C140" s="132"/>
      <c r="D140" s="130"/>
      <c r="E140" s="125"/>
      <c r="F140" s="126"/>
      <c r="G140" s="126"/>
      <c r="H140" s="131">
        <f t="shared" si="3"/>
      </c>
      <c r="I140" s="129"/>
    </row>
    <row r="141" spans="1:9" ht="12.75">
      <c r="A141" s="123">
        <f ca="1" t="shared" si="2"/>
      </c>
      <c r="B141" s="124"/>
      <c r="C141" s="132"/>
      <c r="D141" s="130"/>
      <c r="E141" s="125"/>
      <c r="F141" s="126"/>
      <c r="G141" s="126"/>
      <c r="H141" s="131">
        <f t="shared" si="3"/>
      </c>
      <c r="I141" s="129"/>
    </row>
    <row r="142" spans="1:9" ht="12.75">
      <c r="A142" s="123">
        <f ca="1" t="shared" si="2"/>
      </c>
      <c r="B142" s="124"/>
      <c r="C142" s="132"/>
      <c r="D142" s="130"/>
      <c r="E142" s="125"/>
      <c r="F142" s="126"/>
      <c r="G142" s="126"/>
      <c r="H142" s="131">
        <f t="shared" si="3"/>
      </c>
      <c r="I142" s="129"/>
    </row>
    <row r="143" spans="1:9" ht="12.75">
      <c r="A143" s="123">
        <f ca="1" t="shared" si="2"/>
      </c>
      <c r="B143" s="124"/>
      <c r="C143" s="132"/>
      <c r="D143" s="130"/>
      <c r="E143" s="125"/>
      <c r="F143" s="126"/>
      <c r="G143" s="126"/>
      <c r="H143" s="131">
        <f t="shared" si="3"/>
      </c>
      <c r="I143" s="129"/>
    </row>
    <row r="144" spans="1:9" ht="12.75">
      <c r="A144" s="123">
        <f aca="true" ca="1" t="shared" si="4" ref="A144:A198">+IF(NOT(ISBLANK(INDIRECT("e"&amp;ROW()))),MAX(INDIRECT("a$14:A"&amp;ROW()-1))+1,"")</f>
      </c>
      <c r="B144" s="124"/>
      <c r="C144" s="132"/>
      <c r="D144" s="130"/>
      <c r="E144" s="125"/>
      <c r="F144" s="126"/>
      <c r="G144" s="126"/>
      <c r="H144" s="131">
        <f aca="true" t="shared" si="5" ref="H144:H198">+IF(AND(F144="",G144=""),"",ROUND(F144*G144,2))</f>
      </c>
      <c r="I144" s="129"/>
    </row>
    <row r="145" spans="1:9" ht="12.75">
      <c r="A145" s="123">
        <f ca="1" t="shared" si="4"/>
      </c>
      <c r="B145" s="124"/>
      <c r="C145" s="132"/>
      <c r="D145" s="130"/>
      <c r="E145" s="125"/>
      <c r="F145" s="126"/>
      <c r="G145" s="126"/>
      <c r="H145" s="131">
        <f t="shared" si="5"/>
      </c>
      <c r="I145" s="129"/>
    </row>
    <row r="146" spans="1:9" ht="12.75">
      <c r="A146" s="123">
        <f ca="1" t="shared" si="4"/>
      </c>
      <c r="B146" s="124"/>
      <c r="C146" s="132"/>
      <c r="D146" s="130"/>
      <c r="E146" s="125"/>
      <c r="F146" s="126"/>
      <c r="G146" s="126"/>
      <c r="H146" s="131">
        <f t="shared" si="5"/>
      </c>
      <c r="I146" s="129"/>
    </row>
    <row r="147" spans="1:9" ht="12.75">
      <c r="A147" s="123">
        <f ca="1" t="shared" si="4"/>
      </c>
      <c r="B147" s="124"/>
      <c r="C147" s="132"/>
      <c r="D147" s="130"/>
      <c r="E147" s="125"/>
      <c r="F147" s="126"/>
      <c r="G147" s="126"/>
      <c r="H147" s="131">
        <f t="shared" si="5"/>
      </c>
      <c r="I147" s="129"/>
    </row>
    <row r="148" spans="1:9" ht="12.75">
      <c r="A148" s="123">
        <f ca="1" t="shared" si="4"/>
      </c>
      <c r="B148" s="124"/>
      <c r="C148" s="132"/>
      <c r="D148" s="130"/>
      <c r="E148" s="125"/>
      <c r="F148" s="126"/>
      <c r="G148" s="126"/>
      <c r="H148" s="131">
        <f t="shared" si="5"/>
      </c>
      <c r="I148" s="129"/>
    </row>
    <row r="149" spans="1:9" ht="12.75">
      <c r="A149" s="123">
        <f ca="1" t="shared" si="4"/>
      </c>
      <c r="B149" s="124"/>
      <c r="C149" s="132"/>
      <c r="D149" s="130"/>
      <c r="E149" s="125"/>
      <c r="F149" s="126"/>
      <c r="G149" s="126"/>
      <c r="H149" s="131">
        <f t="shared" si="5"/>
      </c>
      <c r="I149" s="129"/>
    </row>
    <row r="150" spans="1:9" ht="12.75">
      <c r="A150" s="123">
        <f ca="1" t="shared" si="4"/>
      </c>
      <c r="B150" s="124"/>
      <c r="C150" s="132"/>
      <c r="D150" s="130"/>
      <c r="E150" s="125"/>
      <c r="F150" s="126"/>
      <c r="G150" s="126"/>
      <c r="H150" s="131">
        <f t="shared" si="5"/>
      </c>
      <c r="I150" s="129"/>
    </row>
    <row r="151" spans="1:9" ht="12.75">
      <c r="A151" s="123">
        <f ca="1" t="shared" si="4"/>
      </c>
      <c r="B151" s="124"/>
      <c r="C151" s="132"/>
      <c r="D151" s="130"/>
      <c r="E151" s="125"/>
      <c r="F151" s="126"/>
      <c r="G151" s="126"/>
      <c r="H151" s="131">
        <f t="shared" si="5"/>
      </c>
      <c r="I151" s="129"/>
    </row>
    <row r="152" spans="1:9" ht="12.75">
      <c r="A152" s="123">
        <f ca="1" t="shared" si="4"/>
      </c>
      <c r="B152" s="124"/>
      <c r="C152" s="132"/>
      <c r="D152" s="130"/>
      <c r="E152" s="125"/>
      <c r="F152" s="126"/>
      <c r="G152" s="126"/>
      <c r="H152" s="131">
        <f t="shared" si="5"/>
      </c>
      <c r="I152" s="129"/>
    </row>
    <row r="153" spans="1:9" ht="12.75">
      <c r="A153" s="123">
        <f ca="1" t="shared" si="4"/>
      </c>
      <c r="B153" s="124"/>
      <c r="C153" s="132"/>
      <c r="D153" s="130"/>
      <c r="E153" s="125"/>
      <c r="F153" s="126"/>
      <c r="G153" s="126"/>
      <c r="H153" s="131">
        <f t="shared" si="5"/>
      </c>
      <c r="I153" s="129"/>
    </row>
    <row r="154" spans="1:9" ht="12.75">
      <c r="A154" s="123">
        <f ca="1" t="shared" si="4"/>
      </c>
      <c r="B154" s="124"/>
      <c r="C154" s="132"/>
      <c r="D154" s="130"/>
      <c r="E154" s="125"/>
      <c r="F154" s="126"/>
      <c r="G154" s="126"/>
      <c r="H154" s="131">
        <f t="shared" si="5"/>
      </c>
      <c r="I154" s="129"/>
    </row>
    <row r="155" spans="1:9" ht="12.75">
      <c r="A155" s="123">
        <f ca="1" t="shared" si="4"/>
      </c>
      <c r="B155" s="124"/>
      <c r="C155" s="132"/>
      <c r="D155" s="130"/>
      <c r="E155" s="125"/>
      <c r="F155" s="126"/>
      <c r="G155" s="126"/>
      <c r="H155" s="131">
        <f t="shared" si="5"/>
      </c>
      <c r="I155" s="129"/>
    </row>
    <row r="156" spans="1:9" ht="12.75">
      <c r="A156" s="123">
        <f ca="1" t="shared" si="4"/>
      </c>
      <c r="B156" s="124"/>
      <c r="C156" s="132"/>
      <c r="D156" s="130"/>
      <c r="E156" s="125"/>
      <c r="F156" s="126"/>
      <c r="G156" s="126"/>
      <c r="H156" s="131">
        <f t="shared" si="5"/>
      </c>
      <c r="I156" s="129"/>
    </row>
    <row r="157" spans="1:9" ht="12.75">
      <c r="A157" s="123">
        <f ca="1" t="shared" si="4"/>
      </c>
      <c r="B157" s="124"/>
      <c r="C157" s="132"/>
      <c r="D157" s="130"/>
      <c r="E157" s="125"/>
      <c r="F157" s="126"/>
      <c r="G157" s="126"/>
      <c r="H157" s="131">
        <f t="shared" si="5"/>
      </c>
      <c r="I157" s="129"/>
    </row>
    <row r="158" spans="1:9" ht="12.75">
      <c r="A158" s="123">
        <f ca="1" t="shared" si="4"/>
      </c>
      <c r="B158" s="124"/>
      <c r="C158" s="132"/>
      <c r="D158" s="130"/>
      <c r="E158" s="125"/>
      <c r="F158" s="126"/>
      <c r="G158" s="126"/>
      <c r="H158" s="131">
        <f t="shared" si="5"/>
      </c>
      <c r="I158" s="129"/>
    </row>
    <row r="159" spans="1:9" ht="12.75">
      <c r="A159" s="123">
        <f ca="1" t="shared" si="4"/>
      </c>
      <c r="B159" s="124"/>
      <c r="C159" s="132"/>
      <c r="D159" s="130"/>
      <c r="E159" s="125"/>
      <c r="F159" s="126"/>
      <c r="G159" s="126"/>
      <c r="H159" s="131">
        <f t="shared" si="5"/>
      </c>
      <c r="I159" s="129"/>
    </row>
    <row r="160" spans="1:9" ht="12.75">
      <c r="A160" s="123">
        <f ca="1" t="shared" si="4"/>
      </c>
      <c r="B160" s="124"/>
      <c r="C160" s="132"/>
      <c r="D160" s="130"/>
      <c r="E160" s="125"/>
      <c r="F160" s="126"/>
      <c r="G160" s="126"/>
      <c r="H160" s="131">
        <f t="shared" si="5"/>
      </c>
      <c r="I160" s="129"/>
    </row>
    <row r="161" spans="1:9" ht="12.75">
      <c r="A161" s="123">
        <f ca="1" t="shared" si="4"/>
      </c>
      <c r="B161" s="124"/>
      <c r="C161" s="132"/>
      <c r="D161" s="130"/>
      <c r="E161" s="125"/>
      <c r="F161" s="126"/>
      <c r="G161" s="126"/>
      <c r="H161" s="131">
        <f t="shared" si="5"/>
      </c>
      <c r="I161" s="129"/>
    </row>
    <row r="162" spans="1:9" ht="12.75">
      <c r="A162" s="123">
        <f ca="1" t="shared" si="4"/>
      </c>
      <c r="B162" s="124"/>
      <c r="C162" s="132"/>
      <c r="D162" s="130"/>
      <c r="E162" s="125"/>
      <c r="F162" s="126"/>
      <c r="G162" s="126"/>
      <c r="H162" s="131">
        <f t="shared" si="5"/>
      </c>
      <c r="I162" s="129"/>
    </row>
    <row r="163" spans="1:9" ht="12.75">
      <c r="A163" s="123">
        <f ca="1" t="shared" si="4"/>
      </c>
      <c r="B163" s="124"/>
      <c r="C163" s="132"/>
      <c r="D163" s="130"/>
      <c r="E163" s="125"/>
      <c r="F163" s="126"/>
      <c r="G163" s="126"/>
      <c r="H163" s="131">
        <f t="shared" si="5"/>
      </c>
      <c r="I163" s="129"/>
    </row>
    <row r="164" spans="1:9" ht="12.75">
      <c r="A164" s="123">
        <f ca="1" t="shared" si="4"/>
      </c>
      <c r="B164" s="124"/>
      <c r="C164" s="132"/>
      <c r="D164" s="130"/>
      <c r="E164" s="125"/>
      <c r="F164" s="126"/>
      <c r="G164" s="126"/>
      <c r="H164" s="131">
        <f t="shared" si="5"/>
      </c>
      <c r="I164" s="129"/>
    </row>
    <row r="165" spans="1:9" ht="12.75">
      <c r="A165" s="123">
        <f ca="1" t="shared" si="4"/>
      </c>
      <c r="B165" s="124"/>
      <c r="C165" s="132"/>
      <c r="D165" s="130"/>
      <c r="E165" s="125"/>
      <c r="F165" s="126"/>
      <c r="G165" s="126"/>
      <c r="H165" s="131">
        <f t="shared" si="5"/>
      </c>
      <c r="I165" s="129"/>
    </row>
    <row r="166" spans="1:9" ht="12.75">
      <c r="A166" s="123">
        <f ca="1" t="shared" si="4"/>
      </c>
      <c r="B166" s="124"/>
      <c r="C166" s="132"/>
      <c r="D166" s="130"/>
      <c r="E166" s="125"/>
      <c r="F166" s="126"/>
      <c r="G166" s="126"/>
      <c r="H166" s="131">
        <f t="shared" si="5"/>
      </c>
      <c r="I166" s="129"/>
    </row>
    <row r="167" spans="1:9" ht="12.75">
      <c r="A167" s="123">
        <f ca="1" t="shared" si="4"/>
      </c>
      <c r="B167" s="124"/>
      <c r="C167" s="132"/>
      <c r="D167" s="130"/>
      <c r="E167" s="125"/>
      <c r="F167" s="126"/>
      <c r="G167" s="126"/>
      <c r="H167" s="131">
        <f t="shared" si="5"/>
      </c>
      <c r="I167" s="129"/>
    </row>
    <row r="168" spans="1:9" ht="12.75">
      <c r="A168" s="123">
        <f ca="1" t="shared" si="4"/>
      </c>
      <c r="B168" s="124"/>
      <c r="C168" s="132"/>
      <c r="D168" s="130"/>
      <c r="E168" s="125"/>
      <c r="F168" s="126"/>
      <c r="G168" s="126"/>
      <c r="H168" s="131">
        <f t="shared" si="5"/>
      </c>
      <c r="I168" s="129"/>
    </row>
    <row r="169" spans="1:9" ht="12.75">
      <c r="A169" s="123">
        <f ca="1" t="shared" si="4"/>
      </c>
      <c r="B169" s="124"/>
      <c r="C169" s="132"/>
      <c r="D169" s="130"/>
      <c r="E169" s="125"/>
      <c r="F169" s="126"/>
      <c r="G169" s="126"/>
      <c r="H169" s="131">
        <f t="shared" si="5"/>
      </c>
      <c r="I169" s="129"/>
    </row>
    <row r="170" spans="1:9" ht="12.75">
      <c r="A170" s="123">
        <f ca="1" t="shared" si="4"/>
      </c>
      <c r="B170" s="124"/>
      <c r="C170" s="132"/>
      <c r="D170" s="130"/>
      <c r="E170" s="125"/>
      <c r="F170" s="126"/>
      <c r="G170" s="126"/>
      <c r="H170" s="131">
        <f t="shared" si="5"/>
      </c>
      <c r="I170" s="129"/>
    </row>
    <row r="171" spans="1:9" ht="12.75">
      <c r="A171" s="123">
        <f ca="1" t="shared" si="4"/>
      </c>
      <c r="B171" s="124"/>
      <c r="C171" s="132"/>
      <c r="D171" s="130"/>
      <c r="E171" s="125"/>
      <c r="F171" s="126"/>
      <c r="G171" s="126"/>
      <c r="H171" s="131">
        <f t="shared" si="5"/>
      </c>
      <c r="I171" s="129"/>
    </row>
    <row r="172" spans="1:9" ht="12.75">
      <c r="A172" s="123">
        <f ca="1" t="shared" si="4"/>
      </c>
      <c r="B172" s="124"/>
      <c r="C172" s="132"/>
      <c r="D172" s="130"/>
      <c r="E172" s="125"/>
      <c r="F172" s="126"/>
      <c r="G172" s="126"/>
      <c r="H172" s="131">
        <f t="shared" si="5"/>
      </c>
      <c r="I172" s="129"/>
    </row>
    <row r="173" spans="1:9" ht="12.75">
      <c r="A173" s="123">
        <f ca="1" t="shared" si="4"/>
      </c>
      <c r="B173" s="124"/>
      <c r="C173" s="132"/>
      <c r="D173" s="130"/>
      <c r="E173" s="125"/>
      <c r="F173" s="126"/>
      <c r="G173" s="126"/>
      <c r="H173" s="131">
        <f t="shared" si="5"/>
      </c>
      <c r="I173" s="129"/>
    </row>
    <row r="174" spans="1:9" ht="12.75">
      <c r="A174" s="123">
        <f ca="1" t="shared" si="4"/>
      </c>
      <c r="B174" s="124"/>
      <c r="C174" s="132"/>
      <c r="D174" s="130"/>
      <c r="E174" s="125"/>
      <c r="F174" s="126"/>
      <c r="G174" s="126"/>
      <c r="H174" s="131">
        <f t="shared" si="5"/>
      </c>
      <c r="I174" s="129"/>
    </row>
    <row r="175" spans="1:9" ht="12.75">
      <c r="A175" s="123">
        <f ca="1" t="shared" si="4"/>
      </c>
      <c r="B175" s="124"/>
      <c r="C175" s="132"/>
      <c r="D175" s="130"/>
      <c r="E175" s="125"/>
      <c r="F175" s="126"/>
      <c r="G175" s="126"/>
      <c r="H175" s="131">
        <f t="shared" si="5"/>
      </c>
      <c r="I175" s="129"/>
    </row>
    <row r="176" spans="1:9" ht="12.75">
      <c r="A176" s="123">
        <f ca="1" t="shared" si="4"/>
      </c>
      <c r="B176" s="124"/>
      <c r="C176" s="132"/>
      <c r="D176" s="130"/>
      <c r="E176" s="125"/>
      <c r="F176" s="126"/>
      <c r="G176" s="126"/>
      <c r="H176" s="131">
        <f t="shared" si="5"/>
      </c>
      <c r="I176" s="129"/>
    </row>
    <row r="177" spans="1:9" ht="12.75">
      <c r="A177" s="123">
        <f ca="1" t="shared" si="4"/>
      </c>
      <c r="B177" s="124"/>
      <c r="C177" s="132"/>
      <c r="D177" s="130"/>
      <c r="E177" s="125"/>
      <c r="F177" s="126"/>
      <c r="G177" s="126"/>
      <c r="H177" s="131">
        <f t="shared" si="5"/>
      </c>
      <c r="I177" s="129"/>
    </row>
    <row r="178" spans="1:9" ht="12.75">
      <c r="A178" s="123">
        <f ca="1" t="shared" si="4"/>
      </c>
      <c r="B178" s="124"/>
      <c r="C178" s="132"/>
      <c r="D178" s="130"/>
      <c r="E178" s="125"/>
      <c r="F178" s="126"/>
      <c r="G178" s="126"/>
      <c r="H178" s="131">
        <f t="shared" si="5"/>
      </c>
      <c r="I178" s="129"/>
    </row>
    <row r="179" spans="1:9" ht="12.75">
      <c r="A179" s="123">
        <f ca="1" t="shared" si="4"/>
      </c>
      <c r="B179" s="124"/>
      <c r="C179" s="132"/>
      <c r="D179" s="130"/>
      <c r="E179" s="125"/>
      <c r="F179" s="126"/>
      <c r="G179" s="126"/>
      <c r="H179" s="131">
        <f t="shared" si="5"/>
      </c>
      <c r="I179" s="129"/>
    </row>
    <row r="180" spans="1:9" ht="12.75">
      <c r="A180" s="123">
        <f ca="1" t="shared" si="4"/>
      </c>
      <c r="B180" s="124"/>
      <c r="C180" s="132"/>
      <c r="D180" s="130"/>
      <c r="E180" s="125"/>
      <c r="F180" s="126"/>
      <c r="G180" s="126"/>
      <c r="H180" s="131">
        <f t="shared" si="5"/>
      </c>
      <c r="I180" s="129"/>
    </row>
    <row r="181" spans="1:9" ht="12.75">
      <c r="A181" s="123">
        <f ca="1" t="shared" si="4"/>
      </c>
      <c r="B181" s="124"/>
      <c r="C181" s="132"/>
      <c r="D181" s="130"/>
      <c r="E181" s="125"/>
      <c r="F181" s="126"/>
      <c r="G181" s="126"/>
      <c r="H181" s="131">
        <f t="shared" si="5"/>
      </c>
      <c r="I181" s="129"/>
    </row>
    <row r="182" spans="1:9" ht="12.75">
      <c r="A182" s="123">
        <f ca="1" t="shared" si="4"/>
      </c>
      <c r="B182" s="124"/>
      <c r="C182" s="132"/>
      <c r="D182" s="130"/>
      <c r="E182" s="125"/>
      <c r="F182" s="126"/>
      <c r="G182" s="126"/>
      <c r="H182" s="131">
        <f t="shared" si="5"/>
      </c>
      <c r="I182" s="129"/>
    </row>
    <row r="183" spans="1:9" ht="12.75">
      <c r="A183" s="123">
        <f ca="1" t="shared" si="4"/>
      </c>
      <c r="B183" s="124"/>
      <c r="C183" s="132"/>
      <c r="D183" s="130"/>
      <c r="E183" s="125"/>
      <c r="F183" s="126"/>
      <c r="G183" s="126"/>
      <c r="H183" s="131">
        <f t="shared" si="5"/>
      </c>
      <c r="I183" s="129"/>
    </row>
    <row r="184" spans="1:9" ht="12.75">
      <c r="A184" s="123">
        <f ca="1" t="shared" si="4"/>
      </c>
      <c r="B184" s="124"/>
      <c r="C184" s="132"/>
      <c r="D184" s="130"/>
      <c r="E184" s="125"/>
      <c r="F184" s="126"/>
      <c r="G184" s="126"/>
      <c r="H184" s="131">
        <f t="shared" si="5"/>
      </c>
      <c r="I184" s="129"/>
    </row>
    <row r="185" spans="1:9" ht="12.75">
      <c r="A185" s="123">
        <f ca="1" t="shared" si="4"/>
      </c>
      <c r="B185" s="124"/>
      <c r="C185" s="132"/>
      <c r="D185" s="130"/>
      <c r="E185" s="125"/>
      <c r="F185" s="126"/>
      <c r="G185" s="126"/>
      <c r="H185" s="131">
        <f t="shared" si="5"/>
      </c>
      <c r="I185" s="129"/>
    </row>
    <row r="186" spans="1:9" ht="12.75">
      <c r="A186" s="123">
        <f ca="1" t="shared" si="4"/>
      </c>
      <c r="B186" s="124"/>
      <c r="C186" s="132"/>
      <c r="D186" s="130"/>
      <c r="E186" s="125"/>
      <c r="F186" s="126"/>
      <c r="G186" s="126"/>
      <c r="H186" s="131">
        <f t="shared" si="5"/>
      </c>
      <c r="I186" s="129"/>
    </row>
    <row r="187" spans="1:9" ht="12.75">
      <c r="A187" s="123">
        <f ca="1" t="shared" si="4"/>
      </c>
      <c r="B187" s="124"/>
      <c r="C187" s="132"/>
      <c r="D187" s="130"/>
      <c r="E187" s="125"/>
      <c r="F187" s="126"/>
      <c r="G187" s="126"/>
      <c r="H187" s="131">
        <f t="shared" si="5"/>
      </c>
      <c r="I187" s="129"/>
    </row>
    <row r="188" spans="1:9" ht="12.75">
      <c r="A188" s="123">
        <f ca="1" t="shared" si="4"/>
      </c>
      <c r="B188" s="124"/>
      <c r="C188" s="132"/>
      <c r="D188" s="130"/>
      <c r="E188" s="125"/>
      <c r="F188" s="126"/>
      <c r="G188" s="126"/>
      <c r="H188" s="131">
        <f t="shared" si="5"/>
      </c>
      <c r="I188" s="129"/>
    </row>
    <row r="189" spans="1:9" ht="12.75">
      <c r="A189" s="123">
        <f ca="1" t="shared" si="4"/>
      </c>
      <c r="B189" s="124"/>
      <c r="C189" s="132"/>
      <c r="D189" s="130"/>
      <c r="E189" s="125"/>
      <c r="F189" s="126"/>
      <c r="G189" s="126"/>
      <c r="H189" s="131">
        <f t="shared" si="5"/>
      </c>
      <c r="I189" s="129"/>
    </row>
    <row r="190" spans="1:9" ht="12.75">
      <c r="A190" s="123">
        <f ca="1" t="shared" si="4"/>
      </c>
      <c r="B190" s="124"/>
      <c r="C190" s="132"/>
      <c r="D190" s="130"/>
      <c r="E190" s="125"/>
      <c r="F190" s="126"/>
      <c r="G190" s="126"/>
      <c r="H190" s="131">
        <f t="shared" si="5"/>
      </c>
      <c r="I190" s="129"/>
    </row>
    <row r="191" spans="1:9" ht="12.75">
      <c r="A191" s="123">
        <f ca="1" t="shared" si="4"/>
      </c>
      <c r="B191" s="124"/>
      <c r="C191" s="132"/>
      <c r="D191" s="130"/>
      <c r="E191" s="125"/>
      <c r="F191" s="126"/>
      <c r="G191" s="126"/>
      <c r="H191" s="131">
        <f t="shared" si="5"/>
      </c>
      <c r="I191" s="129"/>
    </row>
    <row r="192" spans="1:9" ht="12.75">
      <c r="A192" s="123">
        <f ca="1" t="shared" si="4"/>
      </c>
      <c r="B192" s="124"/>
      <c r="C192" s="132"/>
      <c r="D192" s="130"/>
      <c r="E192" s="125"/>
      <c r="F192" s="126"/>
      <c r="G192" s="126"/>
      <c r="H192" s="131">
        <f t="shared" si="5"/>
      </c>
      <c r="I192" s="129"/>
    </row>
    <row r="193" spans="1:9" ht="12.75">
      <c r="A193" s="123">
        <f ca="1" t="shared" si="4"/>
      </c>
      <c r="B193" s="124"/>
      <c r="C193" s="132"/>
      <c r="D193" s="130"/>
      <c r="E193" s="125"/>
      <c r="F193" s="126"/>
      <c r="G193" s="126"/>
      <c r="H193" s="131">
        <f t="shared" si="5"/>
      </c>
      <c r="I193" s="129"/>
    </row>
    <row r="194" spans="1:9" ht="12.75">
      <c r="A194" s="123">
        <f ca="1" t="shared" si="4"/>
      </c>
      <c r="B194" s="124"/>
      <c r="C194" s="132"/>
      <c r="D194" s="130"/>
      <c r="E194" s="125"/>
      <c r="F194" s="126"/>
      <c r="G194" s="126"/>
      <c r="H194" s="131">
        <f t="shared" si="5"/>
      </c>
      <c r="I194" s="129"/>
    </row>
    <row r="195" spans="1:9" ht="12.75">
      <c r="A195" s="123">
        <f ca="1" t="shared" si="4"/>
      </c>
      <c r="B195" s="124"/>
      <c r="C195" s="132"/>
      <c r="D195" s="130"/>
      <c r="E195" s="125"/>
      <c r="F195" s="126"/>
      <c r="G195" s="126"/>
      <c r="H195" s="131">
        <f t="shared" si="5"/>
      </c>
      <c r="I195" s="129"/>
    </row>
    <row r="196" spans="1:9" ht="12.75">
      <c r="A196" s="123">
        <f ca="1" t="shared" si="4"/>
      </c>
      <c r="B196" s="124"/>
      <c r="C196" s="132"/>
      <c r="D196" s="130"/>
      <c r="E196" s="125"/>
      <c r="F196" s="126"/>
      <c r="G196" s="126"/>
      <c r="H196" s="131">
        <f t="shared" si="5"/>
      </c>
      <c r="I196" s="129"/>
    </row>
    <row r="197" spans="1:9" ht="12.75">
      <c r="A197" s="123">
        <f ca="1" t="shared" si="4"/>
      </c>
      <c r="B197" s="124"/>
      <c r="C197" s="132"/>
      <c r="D197" s="130"/>
      <c r="E197" s="125"/>
      <c r="F197" s="126"/>
      <c r="G197" s="126"/>
      <c r="H197" s="131">
        <f t="shared" si="5"/>
      </c>
      <c r="I197" s="129"/>
    </row>
    <row r="198" spans="1:9" ht="12.75">
      <c r="A198" s="123">
        <f ca="1" t="shared" si="4"/>
      </c>
      <c r="B198" s="124"/>
      <c r="C198" s="132"/>
      <c r="D198" s="130"/>
      <c r="E198" s="125"/>
      <c r="F198" s="126"/>
      <c r="G198" s="126"/>
      <c r="H198" s="131">
        <f t="shared" si="5"/>
      </c>
      <c r="I198" s="129"/>
    </row>
  </sheetData>
  <sheetProtection password="CC3D" sheet="1"/>
  <mergeCells count="2">
    <mergeCell ref="A1:I1"/>
    <mergeCell ref="D6:G6"/>
  </mergeCells>
  <conditionalFormatting sqref="I28:I32 I34:I37 I39:I43 I24:I26 I45:I198 B24:C198 E24:E198">
    <cfRule type="cellIs" priority="10" dxfId="0" operator="notEqual" stopIfTrue="1">
      <formula>""</formula>
    </cfRule>
  </conditionalFormatting>
  <conditionalFormatting sqref="B16:C23 E16:E23 D16:D198 F16:G198">
    <cfRule type="cellIs" priority="9" dxfId="0" operator="notEqual" stopIfTrue="1">
      <formula>""</formula>
    </cfRule>
  </conditionalFormatting>
  <conditionalFormatting sqref="I16:I23">
    <cfRule type="cellIs" priority="8" dxfId="0" operator="notEqual" stopIfTrue="1">
      <formula>""</formula>
    </cfRule>
  </conditionalFormatting>
  <conditionalFormatting sqref="H6">
    <cfRule type="cellIs" priority="96" dxfId="6" operator="equal" stopIfTrue="1">
      <formula>0</formula>
    </cfRule>
    <cfRule type="cellIs" priority="97" dxfId="5" operator="lessThan" stopIfTrue="1">
      <formula>Sicherheitsmaßnahmen!#REF!</formula>
    </cfRule>
    <cfRule type="cellIs" priority="98" dxfId="4" operator="greaterThanOrEqual" stopIfTrue="1">
      <formula>Sicherheitsmaßnahmen!#REF!</formula>
    </cfRule>
  </conditionalFormatting>
  <conditionalFormatting sqref="B15:D15">
    <cfRule type="cellIs" priority="4" dxfId="0" operator="notEqual" stopIfTrue="1">
      <formula>""</formula>
    </cfRule>
  </conditionalFormatting>
  <conditionalFormatting sqref="I15">
    <cfRule type="cellIs" priority="3" dxfId="0" operator="notEqual" stopIfTrue="1">
      <formula>""</formula>
    </cfRule>
  </conditionalFormatting>
  <conditionalFormatting sqref="F15:G15">
    <cfRule type="cellIs" priority="2" dxfId="0" operator="notEqual" stopIfTrue="1">
      <formula>""</formula>
    </cfRule>
  </conditionalFormatting>
  <conditionalFormatting sqref="E15">
    <cfRule type="cellIs" priority="1" dxfId="0" operator="notEqual" stopIfTrue="1">
      <formula>""</formula>
    </cfRule>
  </conditionalFormatting>
  <dataValidations count="2">
    <dataValidation type="custom" allowBlank="1" showInputMessage="1" showErrorMessage="1" errorTitle="Achtung!" error="Betrag nur mit 2 (zwei) Dezimalstellen!!!" sqref="F16:G65536">
      <formula1>F16=ROUND(F16,2)</formula1>
    </dataValidation>
    <dataValidation type="custom" allowBlank="1" showInputMessage="1" showErrorMessage="1" errorTitle="Attenzione!" error="Importo con solo 2 (due) posizioni decimali!!!" sqref="F15:G15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26" customWidth="1"/>
    <col min="2" max="2" width="23.421875" style="26" customWidth="1"/>
    <col min="3" max="5" width="11.421875" style="26" customWidth="1"/>
    <col min="6" max="6" width="45.28125" style="26" bestFit="1" customWidth="1"/>
    <col min="7" max="7" width="49.28125" style="26" bestFit="1" customWidth="1"/>
    <col min="8" max="16384" width="11.421875" style="26" customWidth="1"/>
  </cols>
  <sheetData>
    <row r="1" spans="1:2" ht="15">
      <c r="A1" s="29" t="s">
        <v>209</v>
      </c>
      <c r="B1" s="29" t="s">
        <v>0</v>
      </c>
    </row>
    <row r="2" spans="1:2" ht="15">
      <c r="A2" s="30"/>
      <c r="B2" s="30"/>
    </row>
    <row r="3" spans="1:2" ht="12.75">
      <c r="A3" s="31" t="s">
        <v>7</v>
      </c>
      <c r="B3" s="31" t="s">
        <v>2</v>
      </c>
    </row>
    <row r="4" spans="1:2" ht="12.75">
      <c r="A4" s="32" t="s">
        <v>1</v>
      </c>
      <c r="B4" s="32" t="s">
        <v>16</v>
      </c>
    </row>
    <row r="5" spans="1:7" ht="14.25">
      <c r="A5" s="32" t="s">
        <v>4</v>
      </c>
      <c r="B5" s="32" t="s">
        <v>193</v>
      </c>
      <c r="F5" s="27" t="s">
        <v>3</v>
      </c>
      <c r="G5" s="26" t="s">
        <v>23</v>
      </c>
    </row>
    <row r="6" spans="1:7" ht="14.25">
      <c r="A6" s="32" t="s">
        <v>10</v>
      </c>
      <c r="B6" s="32" t="s">
        <v>75</v>
      </c>
      <c r="F6" s="27" t="s">
        <v>6</v>
      </c>
      <c r="G6" s="26" t="s">
        <v>26</v>
      </c>
    </row>
    <row r="7" spans="1:7" ht="14.25">
      <c r="A7" s="32" t="s">
        <v>12</v>
      </c>
      <c r="B7" s="32" t="s">
        <v>8</v>
      </c>
      <c r="F7" s="27" t="s">
        <v>9</v>
      </c>
      <c r="G7" s="26" t="s">
        <v>29</v>
      </c>
    </row>
    <row r="8" spans="1:7" ht="14.25">
      <c r="A8" s="32" t="s">
        <v>15</v>
      </c>
      <c r="B8" s="32" t="s">
        <v>5</v>
      </c>
      <c r="F8" s="27" t="s">
        <v>11</v>
      </c>
      <c r="G8" s="26" t="s">
        <v>32</v>
      </c>
    </row>
    <row r="9" spans="1:7" ht="14.25">
      <c r="A9" s="32" t="s">
        <v>17</v>
      </c>
      <c r="B9" s="32" t="s">
        <v>115</v>
      </c>
      <c r="F9" s="27" t="s">
        <v>14</v>
      </c>
      <c r="G9" s="26" t="s">
        <v>35</v>
      </c>
    </row>
    <row r="10" spans="1:2" ht="12.75">
      <c r="A10" s="32" t="s">
        <v>19</v>
      </c>
      <c r="B10" s="32" t="s">
        <v>18</v>
      </c>
    </row>
    <row r="11" spans="1:2" ht="12.75">
      <c r="A11" s="32" t="s">
        <v>21</v>
      </c>
      <c r="B11" s="32" t="s">
        <v>20</v>
      </c>
    </row>
    <row r="12" spans="1:2" ht="12.75">
      <c r="A12" s="32" t="s">
        <v>24</v>
      </c>
      <c r="B12" s="32" t="s">
        <v>31</v>
      </c>
    </row>
    <row r="13" spans="1:2" ht="12.75">
      <c r="A13" s="32" t="s">
        <v>27</v>
      </c>
      <c r="B13" s="32" t="s">
        <v>25</v>
      </c>
    </row>
    <row r="14" spans="1:2" ht="12.75">
      <c r="A14" s="32" t="s">
        <v>30</v>
      </c>
      <c r="B14" s="32" t="s">
        <v>28</v>
      </c>
    </row>
    <row r="15" spans="1:2" ht="12.75">
      <c r="A15" s="32" t="s">
        <v>33</v>
      </c>
      <c r="B15" s="32" t="s">
        <v>34</v>
      </c>
    </row>
    <row r="16" spans="1:2" ht="12.75">
      <c r="A16" s="32" t="s">
        <v>36</v>
      </c>
      <c r="B16" s="32" t="s">
        <v>127</v>
      </c>
    </row>
    <row r="17" spans="1:2" ht="12.75">
      <c r="A17" s="32" t="s">
        <v>218</v>
      </c>
      <c r="B17" s="32" t="s">
        <v>54</v>
      </c>
    </row>
    <row r="18" spans="1:2" ht="12.75">
      <c r="A18" s="32" t="s">
        <v>38</v>
      </c>
      <c r="B18" s="32" t="s">
        <v>113</v>
      </c>
    </row>
    <row r="19" spans="1:2" ht="12.75">
      <c r="A19" s="32" t="s">
        <v>41</v>
      </c>
      <c r="B19" s="32" t="s">
        <v>89</v>
      </c>
    </row>
    <row r="20" spans="1:2" ht="12.75">
      <c r="A20" s="32" t="s">
        <v>210</v>
      </c>
      <c r="B20" s="32" t="s">
        <v>211</v>
      </c>
    </row>
    <row r="21" spans="1:2" ht="12.75">
      <c r="A21" s="32" t="s">
        <v>44</v>
      </c>
      <c r="B21" s="32" t="s">
        <v>201</v>
      </c>
    </row>
    <row r="22" spans="1:2" ht="12.75">
      <c r="A22" s="32" t="s">
        <v>46</v>
      </c>
      <c r="B22" s="32" t="s">
        <v>64</v>
      </c>
    </row>
    <row r="23" spans="1:2" ht="12.75">
      <c r="A23" s="32" t="s">
        <v>48</v>
      </c>
      <c r="B23" s="32" t="s">
        <v>39</v>
      </c>
    </row>
    <row r="24" spans="1:2" ht="12.75">
      <c r="A24" s="32" t="s">
        <v>50</v>
      </c>
      <c r="B24" s="32" t="s">
        <v>50</v>
      </c>
    </row>
    <row r="25" spans="1:2" ht="12.75">
      <c r="A25" s="32" t="s">
        <v>52</v>
      </c>
      <c r="B25" s="32" t="s">
        <v>69</v>
      </c>
    </row>
    <row r="26" spans="1:2" ht="12.75">
      <c r="A26" s="32" t="s">
        <v>53</v>
      </c>
      <c r="B26" s="32" t="s">
        <v>71</v>
      </c>
    </row>
    <row r="27" spans="1:2" ht="12.75">
      <c r="A27" s="32" t="s">
        <v>219</v>
      </c>
      <c r="B27" s="32" t="s">
        <v>220</v>
      </c>
    </row>
    <row r="28" spans="1:2" ht="12.75">
      <c r="A28" s="32" t="s">
        <v>55</v>
      </c>
      <c r="B28" s="32" t="s">
        <v>195</v>
      </c>
    </row>
    <row r="29" spans="1:2" ht="12.75">
      <c r="A29" s="32" t="s">
        <v>56</v>
      </c>
      <c r="B29" s="32" t="s">
        <v>13</v>
      </c>
    </row>
    <row r="30" spans="1:2" ht="12.75">
      <c r="A30" s="32" t="s">
        <v>58</v>
      </c>
      <c r="B30" s="32" t="s">
        <v>147</v>
      </c>
    </row>
    <row r="31" spans="1:2" ht="12.75">
      <c r="A31" s="32" t="s">
        <v>60</v>
      </c>
      <c r="B31" s="32" t="s">
        <v>232</v>
      </c>
    </row>
    <row r="32" spans="1:2" ht="12.75">
      <c r="A32" s="32" t="s">
        <v>212</v>
      </c>
      <c r="B32" s="32" t="s">
        <v>213</v>
      </c>
    </row>
    <row r="33" spans="1:2" ht="12.75">
      <c r="A33" s="32" t="s">
        <v>63</v>
      </c>
      <c r="B33" s="32" t="s">
        <v>51</v>
      </c>
    </row>
    <row r="34" spans="1:2" ht="12.75">
      <c r="A34" s="32" t="s">
        <v>65</v>
      </c>
      <c r="B34" s="32" t="s">
        <v>42</v>
      </c>
    </row>
    <row r="35" spans="1:2" ht="12.75">
      <c r="A35" s="32" t="s">
        <v>67</v>
      </c>
      <c r="B35" s="32" t="s">
        <v>43</v>
      </c>
    </row>
    <row r="36" spans="1:2" ht="12.75">
      <c r="A36" s="32" t="s">
        <v>68</v>
      </c>
      <c r="B36" s="32" t="s">
        <v>47</v>
      </c>
    </row>
    <row r="37" spans="1:2" ht="12.75">
      <c r="A37" s="32" t="s">
        <v>70</v>
      </c>
      <c r="B37" s="32" t="s">
        <v>49</v>
      </c>
    </row>
    <row r="38" spans="1:2" ht="12.75">
      <c r="A38" s="32" t="s">
        <v>72</v>
      </c>
      <c r="B38" s="32" t="s">
        <v>37</v>
      </c>
    </row>
    <row r="39" spans="1:2" ht="12.75">
      <c r="A39" s="32" t="s">
        <v>214</v>
      </c>
      <c r="B39" s="32" t="s">
        <v>215</v>
      </c>
    </row>
    <row r="40" spans="1:2" ht="12.75">
      <c r="A40" s="32" t="s">
        <v>216</v>
      </c>
      <c r="B40" s="32" t="s">
        <v>217</v>
      </c>
    </row>
    <row r="41" spans="1:2" ht="12.75">
      <c r="A41" s="32" t="s">
        <v>76</v>
      </c>
      <c r="B41" s="32" t="s">
        <v>82</v>
      </c>
    </row>
    <row r="42" spans="1:2" ht="12.75">
      <c r="A42" s="32" t="s">
        <v>78</v>
      </c>
      <c r="B42" s="32" t="s">
        <v>77</v>
      </c>
    </row>
    <row r="43" spans="1:2" ht="12.75">
      <c r="A43" s="32" t="s">
        <v>80</v>
      </c>
      <c r="B43" s="32" t="s">
        <v>80</v>
      </c>
    </row>
    <row r="44" spans="1:2" ht="12.75">
      <c r="A44" s="32" t="s">
        <v>81</v>
      </c>
      <c r="B44" s="32" t="s">
        <v>74</v>
      </c>
    </row>
    <row r="45" spans="1:2" ht="12.75">
      <c r="A45" s="32" t="s">
        <v>83</v>
      </c>
      <c r="B45" s="32" t="s">
        <v>84</v>
      </c>
    </row>
    <row r="46" spans="1:2" ht="12.75">
      <c r="A46" s="32" t="s">
        <v>85</v>
      </c>
      <c r="B46" s="32" t="s">
        <v>79</v>
      </c>
    </row>
    <row r="47" spans="1:2" ht="12.75">
      <c r="A47" s="32" t="s">
        <v>87</v>
      </c>
      <c r="B47" s="32" t="s">
        <v>86</v>
      </c>
    </row>
    <row r="48" spans="1:2" ht="12.75">
      <c r="A48" s="32" t="s">
        <v>224</v>
      </c>
      <c r="B48" s="32" t="s">
        <v>88</v>
      </c>
    </row>
    <row r="49" spans="1:2" ht="12.75">
      <c r="A49" s="32" t="s">
        <v>222</v>
      </c>
      <c r="B49" s="32" t="s">
        <v>223</v>
      </c>
    </row>
    <row r="50" spans="1:2" ht="12.75">
      <c r="A50" s="32" t="s">
        <v>90</v>
      </c>
      <c r="B50" s="32" t="s">
        <v>91</v>
      </c>
    </row>
    <row r="51" spans="1:2" ht="12.75">
      <c r="A51" s="32" t="s">
        <v>92</v>
      </c>
      <c r="B51" s="32" t="s">
        <v>93</v>
      </c>
    </row>
    <row r="52" spans="1:2" ht="12.75">
      <c r="A52" s="32" t="s">
        <v>94</v>
      </c>
      <c r="B52" s="32" t="s">
        <v>97</v>
      </c>
    </row>
    <row r="53" spans="1:2" ht="12.75">
      <c r="A53" s="32" t="s">
        <v>96</v>
      </c>
      <c r="B53" s="32" t="s">
        <v>95</v>
      </c>
    </row>
    <row r="54" spans="1:2" ht="12.75">
      <c r="A54" s="32" t="s">
        <v>98</v>
      </c>
      <c r="B54" s="32" t="s">
        <v>101</v>
      </c>
    </row>
    <row r="55" spans="1:2" ht="12.75">
      <c r="A55" s="32" t="s">
        <v>100</v>
      </c>
      <c r="B55" s="32" t="s">
        <v>103</v>
      </c>
    </row>
    <row r="56" spans="1:2" ht="12.75">
      <c r="A56" s="32" t="s">
        <v>102</v>
      </c>
      <c r="B56" s="32" t="s">
        <v>141</v>
      </c>
    </row>
    <row r="57" spans="1:2" ht="12.75">
      <c r="A57" s="32" t="s">
        <v>104</v>
      </c>
      <c r="B57" s="32" t="s">
        <v>160</v>
      </c>
    </row>
    <row r="58" spans="1:2" ht="12.75">
      <c r="A58" s="32" t="s">
        <v>106</v>
      </c>
      <c r="B58" s="32" t="s">
        <v>105</v>
      </c>
    </row>
    <row r="59" spans="1:2" ht="12.75">
      <c r="A59" s="32" t="s">
        <v>108</v>
      </c>
      <c r="B59" s="32" t="s">
        <v>107</v>
      </c>
    </row>
    <row r="60" spans="1:2" ht="12.75">
      <c r="A60" s="32" t="s">
        <v>110</v>
      </c>
      <c r="B60" s="32" t="s">
        <v>109</v>
      </c>
    </row>
    <row r="61" spans="1:2" ht="12.75">
      <c r="A61" s="32" t="s">
        <v>112</v>
      </c>
      <c r="B61" s="32" t="s">
        <v>59</v>
      </c>
    </row>
    <row r="62" spans="1:2" ht="12.75">
      <c r="A62" s="32" t="s">
        <v>114</v>
      </c>
      <c r="B62" s="32" t="s">
        <v>205</v>
      </c>
    </row>
    <row r="63" spans="1:2" ht="12.75">
      <c r="A63" s="32" t="s">
        <v>116</v>
      </c>
      <c r="B63" s="32" t="s">
        <v>192</v>
      </c>
    </row>
    <row r="64" spans="1:2" ht="12.75">
      <c r="A64" s="32" t="s">
        <v>118</v>
      </c>
      <c r="B64" s="32" t="s">
        <v>119</v>
      </c>
    </row>
    <row r="65" spans="1:2" ht="12.75">
      <c r="A65" s="32" t="s">
        <v>120</v>
      </c>
      <c r="B65" s="32" t="s">
        <v>121</v>
      </c>
    </row>
    <row r="66" spans="1:2" ht="12.75">
      <c r="A66" s="32" t="s">
        <v>122</v>
      </c>
      <c r="B66" s="32" t="s">
        <v>61</v>
      </c>
    </row>
    <row r="67" spans="1:2" ht="12.75">
      <c r="A67" s="32" t="s">
        <v>124</v>
      </c>
      <c r="B67" s="32" t="s">
        <v>188</v>
      </c>
    </row>
    <row r="68" spans="1:2" ht="12.75">
      <c r="A68" s="32" t="s">
        <v>126</v>
      </c>
      <c r="B68" s="32" t="s">
        <v>190</v>
      </c>
    </row>
    <row r="69" spans="1:2" ht="12.75">
      <c r="A69" s="32" t="s">
        <v>123</v>
      </c>
      <c r="B69" s="32" t="s">
        <v>123</v>
      </c>
    </row>
    <row r="70" spans="1:2" ht="12.75">
      <c r="A70" s="32" t="s">
        <v>129</v>
      </c>
      <c r="B70" s="32" t="s">
        <v>128</v>
      </c>
    </row>
    <row r="71" spans="1:2" ht="12.75">
      <c r="A71" s="32" t="s">
        <v>131</v>
      </c>
      <c r="B71" s="32" t="s">
        <v>22</v>
      </c>
    </row>
    <row r="72" spans="1:2" ht="12.75">
      <c r="A72" s="32" t="s">
        <v>133</v>
      </c>
      <c r="B72" s="32" t="s">
        <v>130</v>
      </c>
    </row>
    <row r="73" spans="1:2" ht="12.75">
      <c r="A73" s="32" t="s">
        <v>135</v>
      </c>
      <c r="B73" s="32" t="s">
        <v>132</v>
      </c>
    </row>
    <row r="74" spans="1:2" ht="12.75">
      <c r="A74" s="32" t="s">
        <v>136</v>
      </c>
      <c r="B74" s="32" t="s">
        <v>225</v>
      </c>
    </row>
    <row r="75" spans="1:2" ht="12.75">
      <c r="A75" s="32" t="s">
        <v>138</v>
      </c>
      <c r="B75" s="32" t="s">
        <v>134</v>
      </c>
    </row>
    <row r="76" spans="1:2" ht="12.75">
      <c r="A76" s="32" t="s">
        <v>140</v>
      </c>
      <c r="B76" s="32" t="s">
        <v>139</v>
      </c>
    </row>
    <row r="77" spans="1:2" ht="12.75">
      <c r="A77" s="32" t="s">
        <v>142</v>
      </c>
      <c r="B77" s="32" t="s">
        <v>137</v>
      </c>
    </row>
    <row r="78" spans="1:2" ht="12.75">
      <c r="A78" s="32" t="s">
        <v>144</v>
      </c>
      <c r="B78" s="32" t="s">
        <v>143</v>
      </c>
    </row>
    <row r="79" spans="1:2" ht="12.75">
      <c r="A79" s="32" t="s">
        <v>146</v>
      </c>
      <c r="B79" s="32" t="s">
        <v>145</v>
      </c>
    </row>
    <row r="80" spans="1:2" ht="12.75">
      <c r="A80" s="32" t="s">
        <v>148</v>
      </c>
      <c r="B80" s="32" t="s">
        <v>40</v>
      </c>
    </row>
    <row r="81" spans="1:2" ht="12.75">
      <c r="A81" s="32" t="s">
        <v>149</v>
      </c>
      <c r="B81" s="32" t="s">
        <v>156</v>
      </c>
    </row>
    <row r="82" spans="1:2" ht="12.75">
      <c r="A82" s="32" t="s">
        <v>150</v>
      </c>
      <c r="B82" s="32" t="s">
        <v>158</v>
      </c>
    </row>
    <row r="83" spans="1:2" ht="12.75">
      <c r="A83" s="32" t="s">
        <v>151</v>
      </c>
      <c r="B83" s="32" t="s">
        <v>168</v>
      </c>
    </row>
    <row r="84" spans="1:2" ht="12.75">
      <c r="A84" s="32" t="s">
        <v>152</v>
      </c>
      <c r="B84" s="32" t="s">
        <v>170</v>
      </c>
    </row>
    <row r="85" spans="1:2" ht="12.75">
      <c r="A85" s="32" t="s">
        <v>153</v>
      </c>
      <c r="B85" s="32" t="s">
        <v>163</v>
      </c>
    </row>
    <row r="86" spans="1:2" ht="12.75">
      <c r="A86" s="32" t="s">
        <v>154</v>
      </c>
      <c r="B86" s="32" t="s">
        <v>166</v>
      </c>
    </row>
    <row r="87" spans="1:2" ht="12.75">
      <c r="A87" s="32" t="s">
        <v>155</v>
      </c>
      <c r="B87" s="32" t="s">
        <v>226</v>
      </c>
    </row>
    <row r="88" spans="1:2" ht="12.75">
      <c r="A88" s="32" t="s">
        <v>157</v>
      </c>
      <c r="B88" s="32" t="s">
        <v>227</v>
      </c>
    </row>
    <row r="89" spans="1:2" ht="12.75">
      <c r="A89" s="32" t="s">
        <v>159</v>
      </c>
      <c r="B89" s="32" t="s">
        <v>228</v>
      </c>
    </row>
    <row r="90" spans="1:2" ht="12.75">
      <c r="A90" s="32" t="s">
        <v>161</v>
      </c>
      <c r="B90" s="32" t="s">
        <v>230</v>
      </c>
    </row>
    <row r="91" spans="1:2" ht="12.75">
      <c r="A91" s="32" t="s">
        <v>162</v>
      </c>
      <c r="B91" s="32" t="s">
        <v>229</v>
      </c>
    </row>
    <row r="92" spans="1:2" ht="12.75">
      <c r="A92" s="32" t="s">
        <v>164</v>
      </c>
      <c r="B92" s="32" t="s">
        <v>231</v>
      </c>
    </row>
    <row r="93" spans="1:2" ht="12.75">
      <c r="A93" s="32" t="s">
        <v>165</v>
      </c>
      <c r="B93" s="32" t="s">
        <v>117</v>
      </c>
    </row>
    <row r="94" spans="1:2" ht="12.75">
      <c r="A94" s="32" t="s">
        <v>167</v>
      </c>
      <c r="B94" s="32" t="s">
        <v>208</v>
      </c>
    </row>
    <row r="95" spans="1:2" ht="12.75">
      <c r="A95" s="32" t="s">
        <v>169</v>
      </c>
      <c r="B95" s="32" t="s">
        <v>172</v>
      </c>
    </row>
    <row r="96" spans="1:2" ht="12.75">
      <c r="A96" s="32" t="s">
        <v>171</v>
      </c>
      <c r="B96" s="32" t="s">
        <v>185</v>
      </c>
    </row>
    <row r="97" spans="1:2" ht="12.75">
      <c r="A97" s="32" t="s">
        <v>173</v>
      </c>
      <c r="B97" s="32" t="s">
        <v>174</v>
      </c>
    </row>
    <row r="98" spans="1:2" ht="12.75">
      <c r="A98" s="32" t="s">
        <v>175</v>
      </c>
      <c r="B98" s="32" t="s">
        <v>176</v>
      </c>
    </row>
    <row r="99" spans="1:2" ht="12.75">
      <c r="A99" s="32" t="s">
        <v>177</v>
      </c>
      <c r="B99" s="32" t="s">
        <v>181</v>
      </c>
    </row>
    <row r="100" spans="1:2" ht="12.75">
      <c r="A100" s="32" t="s">
        <v>239</v>
      </c>
      <c r="B100" s="32" t="s">
        <v>182</v>
      </c>
    </row>
    <row r="101" spans="1:2" ht="12.75">
      <c r="A101" s="32" t="s">
        <v>178</v>
      </c>
      <c r="B101" s="32" t="s">
        <v>179</v>
      </c>
    </row>
    <row r="102" spans="1:2" ht="12.75">
      <c r="A102" s="32" t="s">
        <v>180</v>
      </c>
      <c r="B102" s="32" t="s">
        <v>57</v>
      </c>
    </row>
    <row r="103" spans="1:2" ht="12.75">
      <c r="A103" s="32" t="s">
        <v>237</v>
      </c>
      <c r="B103" s="32" t="s">
        <v>238</v>
      </c>
    </row>
    <row r="104" spans="1:2" ht="12.75">
      <c r="A104" s="32" t="s">
        <v>183</v>
      </c>
      <c r="B104" s="32" t="s">
        <v>240</v>
      </c>
    </row>
    <row r="105" spans="1:2" ht="12.75">
      <c r="A105" s="32" t="s">
        <v>184</v>
      </c>
      <c r="B105" s="32" t="s">
        <v>45</v>
      </c>
    </row>
    <row r="106" spans="1:2" ht="12.75">
      <c r="A106" s="32" t="s">
        <v>235</v>
      </c>
      <c r="B106" s="32" t="s">
        <v>236</v>
      </c>
    </row>
    <row r="107" spans="1:2" ht="12.75">
      <c r="A107" s="32" t="s">
        <v>186</v>
      </c>
      <c r="B107" s="32" t="s">
        <v>187</v>
      </c>
    </row>
    <row r="108" spans="1:2" ht="12.75">
      <c r="A108" s="32" t="s">
        <v>189</v>
      </c>
      <c r="B108" s="32" t="s">
        <v>199</v>
      </c>
    </row>
    <row r="109" spans="1:2" ht="12.75">
      <c r="A109" s="32" t="s">
        <v>191</v>
      </c>
      <c r="B109" s="32" t="s">
        <v>207</v>
      </c>
    </row>
    <row r="110" spans="1:2" ht="12.75">
      <c r="A110" s="32" t="s">
        <v>221</v>
      </c>
      <c r="B110" s="32" t="s">
        <v>66</v>
      </c>
    </row>
    <row r="111" spans="1:2" ht="12.75">
      <c r="A111" s="32" t="s">
        <v>194</v>
      </c>
      <c r="B111" s="32" t="s">
        <v>197</v>
      </c>
    </row>
    <row r="112" spans="1:2" ht="12.75">
      <c r="A112" s="32" t="s">
        <v>196</v>
      </c>
      <c r="B112" s="32" t="s">
        <v>62</v>
      </c>
    </row>
    <row r="113" spans="1:2" ht="12.75">
      <c r="A113" s="32" t="s">
        <v>198</v>
      </c>
      <c r="B113" s="32" t="s">
        <v>203</v>
      </c>
    </row>
    <row r="114" spans="1:2" ht="12.75">
      <c r="A114" s="32" t="s">
        <v>200</v>
      </c>
      <c r="B114" s="32" t="s">
        <v>125</v>
      </c>
    </row>
    <row r="115" spans="1:2" ht="12.75">
      <c r="A115" s="32" t="s">
        <v>202</v>
      </c>
      <c r="B115" s="32" t="s">
        <v>99</v>
      </c>
    </row>
    <row r="116" spans="1:2" ht="12.75">
      <c r="A116" s="32" t="s">
        <v>204</v>
      </c>
      <c r="B116" s="32" t="s">
        <v>111</v>
      </c>
    </row>
    <row r="117" spans="1:2" ht="12.75">
      <c r="A117" s="32" t="s">
        <v>206</v>
      </c>
      <c r="B117" s="32" t="s">
        <v>73</v>
      </c>
    </row>
    <row r="118" spans="1:2" ht="12.75">
      <c r="A118" s="32" t="s">
        <v>233</v>
      </c>
      <c r="B118" s="32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Roeggla, Manfred</cp:lastModifiedBy>
  <cp:lastPrinted>2015-10-05T08:02:39Z</cp:lastPrinted>
  <dcterms:created xsi:type="dcterms:W3CDTF">2015-08-21T12:23:01Z</dcterms:created>
  <dcterms:modified xsi:type="dcterms:W3CDTF">2021-06-01T07:30:14Z</dcterms:modified>
  <cp:category/>
  <cp:version/>
  <cp:contentType/>
  <cp:contentStatus/>
</cp:coreProperties>
</file>